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203_203" sheetId="1" r:id="rId1"/>
    <sheet name="SO 203_SO 801" sheetId="2" r:id="rId2"/>
  </sheets>
  <definedNames/>
  <calcPr/>
  <webPublishing/>
</workbook>
</file>

<file path=xl/sharedStrings.xml><?xml version="1.0" encoding="utf-8"?>
<sst xmlns="http://schemas.openxmlformats.org/spreadsheetml/2006/main" count="1016" uniqueCount="370">
  <si>
    <t>ASPE10</t>
  </si>
  <si>
    <t>S</t>
  </si>
  <si>
    <t>Firma: ÚDRŽBA SILNIC Královéhradeckého kraje a.s.</t>
  </si>
  <si>
    <t>Soupis prací objektu</t>
  </si>
  <si>
    <t xml:space="preserve">Stavba: </t>
  </si>
  <si>
    <t>328 59</t>
  </si>
  <si>
    <t>PAMĚTNÍK - REKONSTRUKCE MOSTU EV.Č. 32722-4_23032021_neoceněný</t>
  </si>
  <si>
    <t>O</t>
  </si>
  <si>
    <t>Objekt:</t>
  </si>
  <si>
    <t>SO 203</t>
  </si>
  <si>
    <t>REKONSTRUKCE MOSTU EV.Č.32722-4 PŘES NÁHON</t>
  </si>
  <si>
    <t>O1</t>
  </si>
  <si>
    <t>Rozpočet:</t>
  </si>
  <si>
    <t>0,00</t>
  </si>
  <si>
    <t>10,00</t>
  </si>
  <si>
    <t>21,00</t>
  </si>
  <si>
    <t>3</t>
  </si>
  <si>
    <t>2</t>
  </si>
  <si>
    <t>203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</si>
  <si>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</si>
  <si>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</si>
  <si>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</si>
  <si>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</si>
  <si>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</si>
  <si>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</si>
  <si>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</si>
  <si>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</si>
  <si>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</si>
  <si>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</si>
  <si>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</si>
  <si>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</si>
  <si>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</si>
  <si>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</si>
  <si>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</si>
  <si>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</si>
  <si>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</si>
  <si>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</si>
  <si>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</si>
  <si>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</si>
  <si>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014101</t>
  </si>
  <si>
    <t/>
  </si>
  <si>
    <t>POPLATKY ZA SKLÁDKU</t>
  </si>
  <si>
    <t>T</t>
  </si>
  <si>
    <t>PP</t>
  </si>
  <si>
    <t>PEVNÁ CENA</t>
  </si>
  <si>
    <t>VV</t>
  </si>
  <si>
    <t>přebytek zeminy dle pol.č.17120:36,4m3=36,400 [A] 
36,4*1,8=65,520 [B]</t>
  </si>
  <si>
    <t>TS</t>
  </si>
  <si>
    <t>Položka obsahuje veškeré poplatky provozovateli skládky související s uložením odpadu na skládce.</t>
  </si>
  <si>
    <t>02730</t>
  </si>
  <si>
    <t>POMOC PRÁCE ZŘÍZ NEBO ZAJIŠŤ OCHRANU INŽENÝRSKÝCH SÍTÍ</t>
  </si>
  <si>
    <t>KPL</t>
  </si>
  <si>
    <t>zahrnuje veškeré náklady spojené s objednatelem požadovanými zařízeními</t>
  </si>
  <si>
    <t>02910</t>
  </si>
  <si>
    <t>OSTATNÍ POŽADAVKY - GEODETICKÉ ZAMĚŘENÍ</t>
  </si>
  <si>
    <t>- zaměření skutečného provedení díla ke kolaudaci stavby ( tiskem 4x + 1x na CD)- délka úseku 20 m- PEVNÁ CENA  
- geometrický oddělovací plán pro majetkové vypořádání vlastnických vztahů včetně potvrzení KÚ pro Královéhradecký kraj (12 x tiskem)- délka úseku 20 m - PEVNÁ CENA  
- vytýčení obvodu staveniště a prostorové polohy stavby- kontrola geometrické polohy stavby v délce 20 m- PEVNÁ CENA</t>
  </si>
  <si>
    <t>zahrnuje veškeré náklady spojené s objednatelem požadovanými pracemi</t>
  </si>
  <si>
    <t>02940</t>
  </si>
  <si>
    <t>OSTATNÍ POŽADAVKY - VYPRACOVÁNÍ DOKUMENTACE</t>
  </si>
  <si>
    <t>SOUBOR</t>
  </si>
  <si>
    <t>- vypracování dokumentace skutečného provedení stavby ( DSPS, tiskem 4x + 1x na CD) včeně výkresů odchylek a změn stavby oproti DSP a PDPS, ověřená podpisem odpovědného zástupce zhotovitele a správce stavby- 4x kompletní fotodokumentace + 1x na CD- 2x měsíčně zpráva o průběhu výstavby s fotodokumentací- zadavatel předá dokumentaci v otevřeném formátu *DWG- PEVNÁ CENA</t>
  </si>
  <si>
    <t>029412</t>
  </si>
  <si>
    <t>OSTATNÍ POŽADAVKY - VYPRACOVÁNÍ MOSTNÍHO LISTU</t>
  </si>
  <si>
    <t>Grafická a textová část (6x tiskem)  
PEVNÁ CENA</t>
  </si>
  <si>
    <t>02943</t>
  </si>
  <si>
    <t>OSTATNÍ POŽADAVKY - VYPRACOVÁNÍ RDS A VTD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</si>
  <si>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Zpracování Plánu údržby mostu.  
Zadavatel poskytne otevřený formát *.dwg.   
PEVNÁ CENA</t>
  </si>
  <si>
    <t>7</t>
  </si>
  <si>
    <t>02953</t>
  </si>
  <si>
    <t>HLAVNÍ MOSTNÍ PROHLÍDKA</t>
  </si>
  <si>
    <t>8</t>
  </si>
  <si>
    <t>02991</t>
  </si>
  <si>
    <t>OSTATNÍ POŽADAVKY - INFORMAČNÍ TABULE</t>
  </si>
  <si>
    <t>KUS</t>
  </si>
  <si>
    <t>- náklady na zřízení informační tabule s údaji o stavbě s textem a v rozměrech dle vzoru objednatele- PEVNÁ CENA</t>
  </si>
  <si>
    <t>1+1=2,000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</si>
  <si>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</si>
  <si>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</si>
  <si>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</si>
  <si>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- úhrnná částka obsahující veškeré náklady na dočasné úpravy a regulaci dopravy ( i pěší) na staveništi a nezbytné značení a opatření vyplývající z požadavků BOZP na staveništ- trasy pro pěší v souladu s vyhl. č. 398/2009 Sb., o obecných technických požadavcích zabezpečujících bezbariérové užívání staveb- po dobu realizace stavby bude zajištěn přístup k objektům pro požární techniku, policii a záchrannou službu- PEVNÁ CENA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</si>
  <si>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</si>
  <si>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</si>
  <si>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</si>
  <si>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</si>
  <si>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</si>
  <si>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odstranění travin, křovin a stromů do průměru 100 mm  
doprava dřevin bez ohledu na vzdálenost  
spálení na hromadách nebo štěpkování</t>
  </si>
  <si>
    <t>11</t>
  </si>
  <si>
    <t>11201</t>
  </si>
  <si>
    <t>KÁCENÍ STROMŮ D KMENE DO 0,5M S ODSTRAN PAŘEZŮ</t>
  </si>
  <si>
    <t>Kácení stromů se měří v "ks"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dokumentace.  
Odstranění pařezů se měří v "ks" vytrhaných nebo vykopaných pařezů a zahrnuje zejména:  
- vytrhání nebo vykopání pařezů  
- veškeré zemní práce spojené s odstraněním pařezů  
- dopravu a uložení pařezů, případně další práce s nimi dle pokynů zadávací dokumentace.    
- zásyp jam po pařezech</t>
  </si>
  <si>
    <t>12</t>
  </si>
  <si>
    <t>11343</t>
  </si>
  <si>
    <t>ODSTRANĚNÍ KRYTU VOZ A CHOD S ASFALT POJIVEM VČET PODKLADU</t>
  </si>
  <si>
    <t>M3</t>
  </si>
  <si>
    <t>VČETNĚ ODVOZU NA SKLÁDKU A SKLÁDKOVNÉHO</t>
  </si>
  <si>
    <t>předmostí:2*4,00*4,00*0,50=16,000 [A] 
na mostě:16,50*4,00*0,30=19,800 [B] 
Celkem: A+B=35,800 [C]</t>
  </si>
  <si>
    <t>Položka obsahuje veškerou manipulaci s vybouranou sutí a s vybouranými hmotami vč. uložení na skládku a poplatku za skládku (pokud zadávací dokumentace nestanoví jinak).</t>
  </si>
  <si>
    <t>13</t>
  </si>
  <si>
    <t>12110</t>
  </si>
  <si>
    <t>SEJMUTÍ ORNICE NEBO LESNÍ PŮDY</t>
  </si>
  <si>
    <t>4*10m2*0,10=4,000 [A]</t>
  </si>
  <si>
    <t>Veškeré práce jsou obsaženy v textu položky, včetně vodor.dopravy</t>
  </si>
  <si>
    <t>14</t>
  </si>
  <si>
    <t>12950</t>
  </si>
  <si>
    <t>ČIŠTĚNÍ NÁDRŽÍ A RYBNÍKŮ OD NÁNOSŮ</t>
  </si>
  <si>
    <t>15*28*0.5=210,000 [A]</t>
  </si>
  <si>
    <t>- vodorovná a svislá doprava, přemístění, přeložení, manipulace s výkopkem a uložení na skládku</t>
  </si>
  <si>
    <t>15</t>
  </si>
  <si>
    <t>12960</t>
  </si>
  <si>
    <t>ČIŠTĚNÍ VODOTEČÍ A MELIORAČ KANÁLŮ OD NÁNOSŮ</t>
  </si>
  <si>
    <t>4,0m2*10,0=40,000 [A]</t>
  </si>
  <si>
    <t>16</t>
  </si>
  <si>
    <t>13173</t>
  </si>
  <si>
    <t>HLOUBENÍ JAM ZAPAŽ I NEPAŽ TŘ I</t>
  </si>
  <si>
    <t>2*5,0m2*6,00=60,000 [A]</t>
  </si>
  <si>
    <t>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 
- hradící a štětové stěny dočasné (adekvátně platí ustanovení k pol. 1151,2)  
- úpravu, ochranu a očištění dna, základové spáry, stěn a svahů  
- zhutnění podloží, případně i svahů vč. svahování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</si>
  <si>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17</t>
  </si>
  <si>
    <t>17120</t>
  </si>
  <si>
    <t>ULOŽENÍ SYPANINY DO NÁSYPŮ A NA SKLÁDKY BEZ ZHUT</t>
  </si>
  <si>
    <t>přebytek zeminy na skládku z pol.č.13173,17411: 
60,0m3-23,6m3=36,400 [A]</t>
  </si>
  <si>
    <t>Položka zahrnuje:  
- kompletní provedení zemní konstrukce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</si>
  <si>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</si>
  <si>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17411</t>
  </si>
  <si>
    <t>ZÁSYP JAM A RÝH ZEMINOU SE ZHUT</t>
  </si>
  <si>
    <t>2*2,0m2*5,90=23,600 [A]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</si>
  <si>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</si>
  <si>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19</t>
  </si>
  <si>
    <t>18110</t>
  </si>
  <si>
    <t>ÚPRAVA PLÁNĚ SE ZHUT V HOR TŘ 1-4</t>
  </si>
  <si>
    <t>vozovka předmostí:2*4,00*4,00=32,000 [A]</t>
  </si>
  <si>
    <t>Veškeré práce jsou obsaženy v textu položky včetně vyrovnání výškových rozdílů. Míru zhutnění určuje projekt.</t>
  </si>
  <si>
    <t>20</t>
  </si>
  <si>
    <t>18220</t>
  </si>
  <si>
    <t>ROZPROSTŘENÍ ORNICE VE SVAHU</t>
  </si>
  <si>
    <t>dle pol.č.12110:4,0m3=4,000 [A]</t>
  </si>
  <si>
    <t>veškeré práce jsou obsaženy v textu položky</t>
  </si>
  <si>
    <t>21</t>
  </si>
  <si>
    <t>18241</t>
  </si>
  <si>
    <t>ZALOŽENÍ TRÁVNÍKU RUČNÍM VÝSEVEM</t>
  </si>
  <si>
    <t>4*10m2=40,000 [A]</t>
  </si>
  <si>
    <t>Zahrnuje veškerý materiál, výrobky a polotovary, včetně mimostaveništní a vnitrostaveništní dopravy (rovněž přesuny), včetně naložení a složení, případně s uložením, první pokosení</t>
  </si>
  <si>
    <t>Základy</t>
  </si>
  <si>
    <t>22</t>
  </si>
  <si>
    <t>21263</t>
  </si>
  <si>
    <t>TRATIVODY KOMPLET Z TRUB Z PLAST HMOT DN DO 150MM</t>
  </si>
  <si>
    <t>M</t>
  </si>
  <si>
    <t>VČ OBETONOVÁNÍ DRENÁŽNÍM BETONEM</t>
  </si>
  <si>
    <t>2*6,00=12,000 [A]</t>
  </si>
  <si>
    <t>Položka platí pro kompletní konstrukce trativodů a zahrnuje zejména:  
- výkop, výplň, zásyp trativodu včetně dopravy, uložení přebytečného materiálu, dodávky vhodného materiálu pro výplň a zásyp  
- zřízení spojovací vrstvy  
- zřízení podkladu a lože trativodu z vhodného materiálu  
- dodávka a uložení trativodu  
- obsyp trativodu vhodným materiálem, případně vložení separační nebo drenážní vložky  
- ukončení trativodu zaústěním do potrubí nebo vodoteče, případně vybudování ukončujícího objektu (kapličky) dle VL  
Popisy prací zahrnují veškerý materiál, výrobky a polotovary, včetně mimostaveništní a vnitrostaveništní dopravy (rovněž přesuny), včetně naložení a složení, případně s uložením</t>
  </si>
  <si>
    <t>23</t>
  </si>
  <si>
    <t>261414</t>
  </si>
  <si>
    <t>VRTY PRO KOTVENÍ A INJEKTÁŽ TŘ IV NA POVRCHU D DO 35MM</t>
  </si>
  <si>
    <t>VČ KOTEVNÍHO TMELU</t>
  </si>
  <si>
    <t>pro kotvení 
úložného prahu:20*4*0,30=24,000 [A] 
křídel:7*8*0,30=16,800 [B] 
vrty pro injektáž stávající spodní stavby dle pol.č.62662:36,0m=36,000 [C] 
Celkem: A+B+C=76,800 [D]</t>
  </si>
  <si>
    <t>24</t>
  </si>
  <si>
    <t>281611</t>
  </si>
  <si>
    <t>INJEKTOVÁNÍ NÍZKOTLAKÉ Z CEMENTOVÝCH POJIV NA POVRCHU</t>
  </si>
  <si>
    <t>injektáž stávající spodní stavby:2*(0,15*5,90*1,20*1,00)=2,124 [A]</t>
  </si>
  <si>
    <t>Položka injektážních prací obsahuje kompletní práce, mimo zřízení vrtů (vykazují se položkami 261, 262), které jsou nutné pro předepsanou funkci injektáže (statickou, těsnící a pod.).   
Popisy prací zahrnují veškerý materiál, výrobky a polotovary, včetně mimostaveništní a vnitrostaveništní dopravy (rovněž přesuny), včetně naložení a složení, případně s uložením.</t>
  </si>
  <si>
    <t>25</t>
  </si>
  <si>
    <t>28999</t>
  </si>
  <si>
    <t>ZPEVNĚNÍ Z FÓLIE</t>
  </si>
  <si>
    <t>TĚSNÍCÍ FÓLIE</t>
  </si>
  <si>
    <t>za rubem opěr:2*2,50*5,50=27,500 [A]</t>
  </si>
  <si>
    <t>Položka zahrnuje:  
- úpravu, očištění a ochranu podkladu  
- přichycení k podkladu, případně zatížení  
- úpravy spojů a zajištění okrajů  
- úpravy pro odvodnění  
- nutné přesahy  
- veškerý materiál, výrobky a polotovary, včetně mimostaveništní a vnitrostaveništní dopravy (rovněž přesuny), včetně naložení a složení, případně s uložením.</t>
  </si>
  <si>
    <t>Svislé konstrukce</t>
  </si>
  <si>
    <t>26</t>
  </si>
  <si>
    <t>333215</t>
  </si>
  <si>
    <t>PŘEZDĚNÍ OPĚR A KŘÍDEL Z KAMENNÉHO ZDIVA</t>
  </si>
  <si>
    <t>křídla:4*1,50*0,75*2,50=11,250 [A] 
úložný práh:2*1,20*5,90*0,35=4,956 [B] 
Celkem: A+B=16,206 [C]</t>
  </si>
  <si>
    <t>27</t>
  </si>
  <si>
    <t>333325</t>
  </si>
  <si>
    <t>MOSTNÍ OPĚRY A KŘÍDLA ZE ŽELEZOBET DO C30/37 (B37)</t>
  </si>
  <si>
    <t>úložné prahy:2*1,1m2*5,90=12,980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</si>
  <si>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</si>
  <si>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28</t>
  </si>
  <si>
    <t>333365</t>
  </si>
  <si>
    <t>VÝZTUŽ MOST OPĚR A KŘÍDEL Z OCELI 10505</t>
  </si>
  <si>
    <t>z pol.č.333325:13,0m3*2%*78,5kg/m3=2041kg</t>
  </si>
  <si>
    <t>Popisy prací zahrnují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</si>
  <si>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</si>
  <si>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29</t>
  </si>
  <si>
    <t>421951</t>
  </si>
  <si>
    <t>MOSTOVKY A PODLAHY ZE DŘEVA TRVALÉ</t>
  </si>
  <si>
    <t>ROSTLÉ DŘEVO DUB D30 (SI)  
VČ TLAKOVÉ IMPREGNACE</t>
  </si>
  <si>
    <t>mostiny:16,30*4,70*0,08=6,129 [A] 
podélníky:12*16,30*0,05*0,15=1,467 [B] 
obruby:2*16,30*0,20*0,15=0,978 [C] 
Celkem: A+B+C=8,574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</si>
  <si>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</si>
  <si>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30</t>
  </si>
  <si>
    <t>42417</t>
  </si>
  <si>
    <t>MOSTNÍ NOSNÍKY Z VÁLCOVANÝCH NOSNÍKŮ</t>
  </si>
  <si>
    <t>VČ PKO</t>
  </si>
  <si>
    <t>příčníky:26ks*4,60*0,0024m2*7850kg/m3=2 253,264 [A] 
podélníky: 
12*18*0,70*0,0013m2*7850kg/m3=1 542,996 [B] 
12*10*0,35*0,0013m2*7850kg/m3=428,610 [C] 
Celkem: A+B+C=4 224,870 [D] 
celková hmotnost:4225kg*1,05/1000=4,436 [E]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</si>
  <si>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předepsat,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</si>
  <si>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31</t>
  </si>
  <si>
    <t>425311</t>
  </si>
  <si>
    <t>SYNCHR ZVED MOST POLE ŠÍŘ DO 18M HMOT DO 200T NA VÝŠ DO 0,5M</t>
  </si>
  <si>
    <t>HMOTNOST DO 10T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</si>
  <si>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</si>
  <si>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32</t>
  </si>
  <si>
    <t>42861</t>
  </si>
  <si>
    <t>MOSTNÍ LOŽISKA ELASTOMEROVÁ PRO ZATÍŽ DO 1,0MN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</si>
  <si>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 
- uložení na plastické vložky nebo maltu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</si>
  <si>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33</t>
  </si>
  <si>
    <t>451312</t>
  </si>
  <si>
    <t>PODKL A VÝPLŇ VRSTVY Z PROST BET DO C12/15 (B15)</t>
  </si>
  <si>
    <t>pod drenáž:2*5,20*0,50*0,20=1,040 [A]</t>
  </si>
  <si>
    <t>34</t>
  </si>
  <si>
    <t>45157</t>
  </si>
  <si>
    <t>PODKL A VÝPLŇ VRSTVY Z KAMENIVA TĚŽENÉHO</t>
  </si>
  <si>
    <t>ochranný obsyp těsnící fólie z pol.č.28999: 
27,5m2*(0,15+0,15)=8,250 [A]</t>
  </si>
  <si>
    <t>Popisy prací zahrnují veškerý materiál, výrobky a polotovary, včetně mimostaveništní a vnitrostaveništní dopravy (rovněž přesuny), včetně naložení a složení, případně s uložením.</t>
  </si>
  <si>
    <t>35</t>
  </si>
  <si>
    <t>45857</t>
  </si>
  <si>
    <t>VÝPLŇ ZA OPĚRAMI A ZDMI Z KAMENIVA TĚŽENÉHO</t>
  </si>
  <si>
    <t>2*0,50*0,70*5,20=3,640 [A]</t>
  </si>
  <si>
    <t>Komunikace</t>
  </si>
  <si>
    <t>36</t>
  </si>
  <si>
    <t>561431</t>
  </si>
  <si>
    <t>KAMENIVO ZPEV CEMENTEM TŘ I TL DO 150MM</t>
  </si>
  <si>
    <t>SC C8/10 TL.120MM</t>
  </si>
  <si>
    <t>- dodání směsi, postřiku, nátěru, dlažeb nebo dílců v požadované kvalitě  
- očištění podkladu případně zřízení spojovací vrstvy  
- uložení směsi, dlažby nebo dílců a provedení nátěrů a postřiků dle předepsaného technologického předpisu  
- zřízení vrstvy bez rozlišení šířky, pokládání vrstvy po etapách, včetně pracovních spar a spojů  
- úpravu napojení, ukončení a těsnění podél obrubníků, dilatačních zařízení, odvodňovacích proužků, odvodňovačů, vpustí, šachet a pod., nestanoví-li zadávací dokumentace jinak  
- těsnění, tmelení a výplň spar a otvorů  
- úpravu dilatačních spar a povrchu vrstvy</t>
  </si>
  <si>
    <t>37</t>
  </si>
  <si>
    <t>572121</t>
  </si>
  <si>
    <t>INFILTRAČNÍ POSTŘIK ASFALTOVÝ DO 1,0KG/M2</t>
  </si>
  <si>
    <t>38</t>
  </si>
  <si>
    <t>572213</t>
  </si>
  <si>
    <t>SPOJOVACÍ POSTŘIK Z EMULZE DO 0,5KG/M2</t>
  </si>
  <si>
    <t>0,3KG/M2</t>
  </si>
  <si>
    <t>39</t>
  </si>
  <si>
    <t>574132</t>
  </si>
  <si>
    <t>ASFALTOVÝ BETON TŘ II TL 40MM</t>
  </si>
  <si>
    <t>ACO 11</t>
  </si>
  <si>
    <t>40</t>
  </si>
  <si>
    <t>574621</t>
  </si>
  <si>
    <t>OBALOVANÉ KAMENIVO TŘ I TL DO 100MM</t>
  </si>
  <si>
    <t>ACP 16+ TL.60MM</t>
  </si>
  <si>
    <t>Přidružená stavební výroba</t>
  </si>
  <si>
    <t>41</t>
  </si>
  <si>
    <t>78312</t>
  </si>
  <si>
    <t>PROTIKOROZ OCHRANA OCEL KONSTR NÁTĚREM VÍCEVRST</t>
  </si>
  <si>
    <t>stávající ocel kce:95,0m2=95,000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</si>
  <si>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</si>
  <si>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42</t>
  </si>
  <si>
    <t>78383</t>
  </si>
  <si>
    <t>NÁTĚRY BETON KONSTR TYP OS - C</t>
  </si>
  <si>
    <t>TYP S4  
S KŘEMIČITÝM VSYPEM</t>
  </si>
  <si>
    <t>závěrná zídka:2*0,60*6,20=7,440 [A]</t>
  </si>
  <si>
    <t>Potrubí</t>
  </si>
  <si>
    <t>43</t>
  </si>
  <si>
    <t>87634</t>
  </si>
  <si>
    <t>CHRÁNIČKY Z TRUB PLAST DN DO 200MM</t>
  </si>
  <si>
    <t>prrůchd pro drenáž:2*0,60=1,200 [A]</t>
  </si>
  <si>
    <t>- položky pro zhotovení potrubí platí bez ohledu na sklon.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u ocelového potrubí opláštění dle dokumentace a nutné opravy opláštění při jeho poškození</t>
  </si>
  <si>
    <t>44</t>
  </si>
  <si>
    <t>87727</t>
  </si>
  <si>
    <t>CHRÁNIČKY PŮLENÉ Z TRUB PLAST DN DO 100MM</t>
  </si>
  <si>
    <t>pro vedení NN:22,0m=22,000 [A]</t>
  </si>
  <si>
    <t>Ostatní konstrukce a práce</t>
  </si>
  <si>
    <t>45</t>
  </si>
  <si>
    <t>911113</t>
  </si>
  <si>
    <t>OCEL SILNIČ ZÁBRADLÍ ŽÁR ZINK PONOREM S NÁTĚREM</t>
  </si>
  <si>
    <t>TŘÍMADLOVÉ</t>
  </si>
  <si>
    <t>4ks*3,00=12,000 [A]</t>
  </si>
  <si>
    <t>- kompletní dodávka se všemi pomocnými a doplňujícími pracemi a součástmi, se kterými tvoří požadované dílo. Zahrnují i veškeré potřebné mechanismy (např. montážní zvedací plošiny). Není-li v zadávací dokumentaci stanoveno jinak, zahrnují tyto práce veškeré povrchové úpravy,  
- zahrnuje i nutné zemní práce na osazení nosných konstrukcí těchto zařízení, dále i práce pro osazení do konstrukcí nebo na konstrukce (zabetonování kapes nebo jam, vyvrtání kotevních otvorů, těsnění, tmelení a pod.). Součástí veškerých zařízení jsou i jejich nosné konstrukce, včetně osazení, pokud zadávací dokumentace nestanoví jinak,  
- i odrazky nebo retroreflexní fólie, jejich ukončení zapuštěním do betonových bloků (včetně betonového bloku a nutných zemních prací) nebo koncovkou, přechod na jiný typ svodidla nebo přes mostní závěr, ochranu proti bludným proudům a vývody pro jejich měření,  
- osazení sloupků zaberaněním nebo osazením do betonových bloků (včetně betonových bloků a nutných zemních prací),  
- i kotvení, t.j. kotevní desky, šrouby z nerez oceli, vrty a zálivku, pokud zadávací dokumentace nestanoví jinak. Dále zahrnuje i případné nivelační hmoty pod kotevní desky.</t>
  </si>
  <si>
    <t>46</t>
  </si>
  <si>
    <t>911233</t>
  </si>
  <si>
    <t>OCEL MOSTNÍ ZÁBRADLÍ SE SVISL VÝPLNÍ ŽÁR ZINK PONOREM S NÁTĚREM</t>
  </si>
  <si>
    <t>SLOUPKY PO 1,4M, VČ KOTVENÍ Z BOKU</t>
  </si>
  <si>
    <t>2*17,00=34,000 [A]</t>
  </si>
  <si>
    <t>47</t>
  </si>
  <si>
    <t>91355</t>
  </si>
  <si>
    <t>EVIDENČNÍ ČÍSLO MOSTU</t>
  </si>
  <si>
    <t>48</t>
  </si>
  <si>
    <t>914121</t>
  </si>
  <si>
    <t>DOPRAV ZNAČKY ZÁKLAD VEL OCEL FÓLIE TŘ 1 - DODÁVKA A MONT</t>
  </si>
  <si>
    <t>B13:5ks=5,000 [A] 
B15:3ks=3,000 [B] 
E3a:3ks=3,000 [C] 
E7b:2ks=2,000 [D] 
P8:1ks=1,000 [E] 
P7:1ks=1,000 [F] 
E13:2ks=2,000 [G] 
Celkem: A+B+C+D+E+F+G=17,000 [H]</t>
  </si>
  <si>
    <t>- kromě vlastních značek a zařízení v příslušném provedení uvedeném v textu ještě sloupky a upevňovací zařízení včetně jejich osazení (betonová patka, zemní práce), pokud nejsou uvedeny samostatnou položkou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</si>
  <si>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49</t>
  </si>
  <si>
    <t>914122</t>
  </si>
  <si>
    <t>DOPRAV ZNAČKY ZÁKLAD VEL OCEL FÓLIE TŘ 1 - MONTÁŽ S PŘESUNEM</t>
  </si>
  <si>
    <t>ZPĚTNÁ MONTÁŽ</t>
  </si>
  <si>
    <t>stávající značky dle pol.č.914123:4ks=4,000 [A]</t>
  </si>
  <si>
    <t>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</si>
  <si>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>50</t>
  </si>
  <si>
    <t>914123</t>
  </si>
  <si>
    <t>DOPRAV ZNAČKY ZÁKLAD VEL OCEL FÓLIE TŘ 1 - DEMONTÁŽ</t>
  </si>
  <si>
    <t>stávající značky:4ks=4,000 [A]</t>
  </si>
  <si>
    <t>Položka zahrnuje odstranění, demontáž a odklizení materiálu na skládku.</t>
  </si>
  <si>
    <t>51</t>
  </si>
  <si>
    <t>91722</t>
  </si>
  <si>
    <t>CHODNÍK OBRUBY Z BETON OBRUBNÍKŮ</t>
  </si>
  <si>
    <t>4*4,00=16,000 [A]</t>
  </si>
  <si>
    <t>Popisy prací zahrnují veškerý materiál, výrobky a polotovary, včetně mimostaveništní a vnitrostaveništní dopravy (rovněž přesuny), včetně naložení a složení,případně s uložením.  
Položka obruby a zpomalovací prahy zahrnuje i betonové lože i boční betonovou opěrku.</t>
  </si>
  <si>
    <t>52</t>
  </si>
  <si>
    <t>919111</t>
  </si>
  <si>
    <t>ŘEZÁNÍ ASFALT KRYTU VOZOVEK TL DO 50MM</t>
  </si>
  <si>
    <t>pro napojení komunikace:2*4,00=8,000 [A]</t>
  </si>
  <si>
    <t>53</t>
  </si>
  <si>
    <t>93132</t>
  </si>
  <si>
    <t>TĚSNĚNÍ DILATAČ SPAR ASF ZÁLIVKOU MODIFIK</t>
  </si>
  <si>
    <t>4*5,00*0,02*0,02=0,008 [A]</t>
  </si>
  <si>
    <t>54</t>
  </si>
  <si>
    <t>93150</t>
  </si>
  <si>
    <t>MOSTNÍ ZÁVĚRY OCELOVÉ POVRCHOVÉ ATYP POSUN DO 60MM</t>
  </si>
  <si>
    <t>KOMPLETNÍ VČETNĚ SANAČNÍ VÝPLŇ. HMOTY</t>
  </si>
  <si>
    <t>2*4,90=9,800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</si>
  <si>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</si>
  <si>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55</t>
  </si>
  <si>
    <t>93650</t>
  </si>
  <si>
    <t>DROBNÉ DOPLŇK KONSTR KOVOVÉ</t>
  </si>
  <si>
    <t>KG</t>
  </si>
  <si>
    <t>nahrazení původních úhelníků dolní pásnice + zesílení, včetně šroubových spojů - šrouby s půlkulatou hlavou 
L80x10: 11,9kg/m*0,75m*2*4*2=142,800 [A] 
zesílení DP plechem P10x160 dl. 1,0 m: 0,01*0,16*1,00*7850*4*2=100,480 [B] 
(142,8kg+100,48kg)*1,1=267,608 [C]</t>
  </si>
  <si>
    <t>- dílenská dokumentace, včetně technologického předpisu spojování,  
- dodání  materiálu  v požadované kvalitě a výroba konstrukce i dílenská (včetně  pomůcek,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 
výrobny na stavbu,  
- montáž konstrukce na staveništi, včetně montážních prostředků a pomůcek a zednických  
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 
například:</t>
  </si>
  <si>
    <t>56</t>
  </si>
  <si>
    <t>938443</t>
  </si>
  <si>
    <t>OČIŠTĚNÍ ZDIVA OTRYSKÁNÍM TLAKOVOU VODOU DO 1000 BARŮ</t>
  </si>
  <si>
    <t>spodní stavba:2*1,00*5,90=11,800 [A]</t>
  </si>
  <si>
    <t>Veškeré práce jsou obsaženy v textu položky, bez ohledu na způsob provedení, včetně odklizení vzniklého odpadu.</t>
  </si>
  <si>
    <t>57</t>
  </si>
  <si>
    <t>938652</t>
  </si>
  <si>
    <t>OČIŠTĚNÍ OCEL KONSTR OTRYSKÁNÍM NA SUCHO KŘEMIČ PÍSKEM</t>
  </si>
  <si>
    <t>stávající OK:95,0m2=95,000 [A]</t>
  </si>
  <si>
    <t>58</t>
  </si>
  <si>
    <t>96613</t>
  </si>
  <si>
    <t>BOURÁNÍ KONSTRUKCÍ Z KAMENE NA MC</t>
  </si>
  <si>
    <t>VČ ODVOZU NA SKLÁDKU A SKLÁDKOVNÉHO</t>
  </si>
  <si>
    <t>závěrná zídka:2*1,10*5,90*0,75=9,735 [A] 
úlož. práh:2*0,75*5,90*1,20=10,620 [B] 
křídla:4*(0,75+1,10)*2,20*0,50=8,140 [C] 
Celkem: A+B+C=28,495 [D]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</si>
  <si>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</si>
  <si>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59</t>
  </si>
  <si>
    <t>96616</t>
  </si>
  <si>
    <t>BOURÁNÍ KONSTRUKCÍ ZE ŽELEZOBETONU</t>
  </si>
  <si>
    <t>bet. mostovka:4,00*16,50*0,05+4,00*16,50*0,08*0,5=5,940 [A] 
římsy:2*16,50*0,20*0,30=1,980 [B] 
Celkem: A+B=7,920 [C]</t>
  </si>
  <si>
    <t>60</t>
  </si>
  <si>
    <t>96618</t>
  </si>
  <si>
    <t>DEMONTÁŽ KONSTRUKCÍ KOVOVÝCH</t>
  </si>
  <si>
    <t>demolice mostovky Zores vč. ocel plechů 
70ks*4,00*0,32*0,003*7850kg/m3/1000=2,110 [A]</t>
  </si>
  <si>
    <t>61</t>
  </si>
  <si>
    <t>966811</t>
  </si>
  <si>
    <t>ODSTRANĚNÍ KOVOVÉHO ZÁBRADLÍ</t>
  </si>
  <si>
    <t>2*16,50=33,000 [A]</t>
  </si>
  <si>
    <t>- zahrnují veškerou manipulaci s vybouranou sutí a hmotami včetně uložení na skládku a poplatku za skládku,  
- zahrnují veškeré další práce plynoucí z technologického předpisu a z platných předpisů (zvláště vyhlášky č.324/1990 Sb.),  
- zahrnuje i odstranění sloupků z jiného materiálu (beton, kámen).</t>
  </si>
  <si>
    <t>62</t>
  </si>
  <si>
    <t>96718</t>
  </si>
  <si>
    <t>VYBOURÁNÍ ČÁSTÍ KONSTRUKCÍ KOVOVÝCH</t>
  </si>
  <si>
    <t>odstranění stávajících úhelníků dolní pásnice - včetně nýtů 
L80x10: 11,9kg/m*0,75*2*4*2*1,1/1000=0,157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</si>
  <si>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</si>
  <si>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801</t>
  </si>
  <si>
    <t>DIO</t>
  </si>
  <si>
    <t>02710</t>
  </si>
  <si>
    <t>POMOC PRÁCE ZŘÍZ NEBO ZAJIŠŤ OBJÍŽĎKY A PŘÍSTUP CESTY</t>
  </si>
  <si>
    <t>inženýrská činnost, zajištění povolení uzavírky, zajištění objízdných tras.  
PEVNÁ CENA</t>
  </si>
  <si>
    <t>R</t>
  </si>
  <si>
    <t>Svislé dopravní značení po dobu výstavby   
Značení bude umístěno dle TP 66 s ohledem na stávající dopravní značení   
dod, mont, přesun, včetně nájmu po celou dobu stavby</t>
  </si>
  <si>
    <t>Viz. příloha Dopravně inženýrská opatření 
27=27,000</t>
  </si>
  <si>
    <t>Demontáž dopravních značek z položky č.914121</t>
  </si>
  <si>
    <t>914411</t>
  </si>
  <si>
    <t>DOPRAVNÍ ZNAČKY 100X150CM OCELOVÉ - DODÁVKA A MONTÁŽ</t>
  </si>
  <si>
    <t>Viz. příloha Dopravně inženýrská opatření 
6=6,000</t>
  </si>
  <si>
    <t>položka zahrnuje:  
- dodávku a montáž značek v požadovaném provedení</t>
  </si>
  <si>
    <t>914423</t>
  </si>
  <si>
    <t>DOPRAVNÍ ZNAČKY 100X150CM OCELOVÉ FÓLIE TŘ 1 - DEMONTÁŽ</t>
  </si>
  <si>
    <t>Demontáž dopravních značek z položky č. 914411</t>
  </si>
  <si>
    <t>Položka zahrnuje odstranění, demontáž a odklizení materiálu s odvozem na předepsané  
místo</t>
  </si>
  <si>
    <t>916121</t>
  </si>
  <si>
    <t>DOPRAV SVĚTLO VÝSTRAŽ SOUPRAVA 3KS - DOD A MONTÁŽ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</si>
  <si>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</si>
  <si>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</si>
  <si>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</si>
  <si>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Demontáž výstražné soupravy z položky č. 916121</t>
  </si>
  <si>
    <t>Položka zahrnuje odstranění, demontáž a odklizení zařízení s odvozem na předepsané místo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</si>
</sst>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0+O9+O46+O95+O112+O125+O154+O175+O184+O193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6">
        <f>0+I9+I46+I95+I112+I125+I154+I175+I184+I193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65.52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44</v>
      </c>
    </row>
    <row r="12" spans="1:5" ht="25.5">
      <c r="A12" s="30" t="s">
        <v>45</v>
      </c>
      <c r="E12" s="31" t="s">
        <v>46</v>
      </c>
    </row>
    <row r="13" spans="1:5" ht="25.5">
      <c r="A13" t="s">
        <v>47</v>
      </c>
      <c r="E13" s="29" t="s">
        <v>48</v>
      </c>
    </row>
    <row r="14" spans="1:16" ht="12.75">
      <c r="A14" s="18" t="s">
        <v>38</v>
      </c>
      <c s="23" t="s">
        <v>17</v>
      </c>
      <c s="23" t="s">
        <v>49</v>
      </c>
      <c s="18" t="s">
        <v>40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44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52</v>
      </c>
    </row>
    <row r="18" spans="1:16" ht="12.75">
      <c r="A18" s="18" t="s">
        <v>38</v>
      </c>
      <c s="23" t="s">
        <v>16</v>
      </c>
      <c s="23" t="s">
        <v>53</v>
      </c>
      <c s="18" t="s">
        <v>40</v>
      </c>
      <c s="24" t="s">
        <v>54</v>
      </c>
      <c s="25" t="s">
        <v>51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89.25">
      <c r="A19" s="28" t="s">
        <v>43</v>
      </c>
      <c r="E19" s="29" t="s">
        <v>55</v>
      </c>
    </row>
    <row r="20" spans="1:5" ht="12.75">
      <c r="A20" s="30" t="s">
        <v>45</v>
      </c>
      <c r="E20" s="31" t="s">
        <v>40</v>
      </c>
    </row>
    <row r="21" spans="1:5" ht="12.75">
      <c r="A21" t="s">
        <v>47</v>
      </c>
      <c r="E21" s="29" t="s">
        <v>56</v>
      </c>
    </row>
    <row r="22" spans="1:16" ht="12.75">
      <c r="A22" s="18" t="s">
        <v>38</v>
      </c>
      <c s="23" t="s">
        <v>26</v>
      </c>
      <c s="23" t="s">
        <v>57</v>
      </c>
      <c s="18" t="s">
        <v>40</v>
      </c>
      <c s="24" t="s">
        <v>58</v>
      </c>
      <c s="25" t="s">
        <v>59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63.75">
      <c r="A23" s="28" t="s">
        <v>43</v>
      </c>
      <c r="E23" s="29" t="s">
        <v>60</v>
      </c>
    </row>
    <row r="24" spans="1:5" ht="12.75">
      <c r="A24" s="30" t="s">
        <v>45</v>
      </c>
      <c r="E24" s="31" t="s">
        <v>40</v>
      </c>
    </row>
    <row r="25" spans="1:5" ht="12.75">
      <c r="A25" t="s">
        <v>47</v>
      </c>
      <c r="E25" s="29" t="s">
        <v>56</v>
      </c>
    </row>
    <row r="26" spans="1:16" ht="12.75">
      <c r="A26" s="18" t="s">
        <v>38</v>
      </c>
      <c s="23" t="s">
        <v>28</v>
      </c>
      <c s="23" t="s">
        <v>61</v>
      </c>
      <c s="18" t="s">
        <v>40</v>
      </c>
      <c s="24" t="s">
        <v>62</v>
      </c>
      <c s="25" t="s">
        <v>51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43</v>
      </c>
      <c r="E27" s="29" t="s">
        <v>63</v>
      </c>
    </row>
    <row r="28" spans="1:5" ht="12.75">
      <c r="A28" s="30" t="s">
        <v>45</v>
      </c>
      <c r="E28" s="31" t="s">
        <v>40</v>
      </c>
    </row>
    <row r="29" spans="1:5" ht="12.75">
      <c r="A29" t="s">
        <v>47</v>
      </c>
      <c r="E29" s="29" t="s">
        <v>56</v>
      </c>
    </row>
    <row r="30" spans="1:16" ht="12.75">
      <c r="A30" s="18" t="s">
        <v>38</v>
      </c>
      <c s="23" t="s">
        <v>30</v>
      </c>
      <c s="23" t="s">
        <v>64</v>
      </c>
      <c s="18" t="s">
        <v>40</v>
      </c>
      <c s="24" t="s">
        <v>65</v>
      </c>
      <c s="25" t="s">
        <v>51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14.75">
      <c r="A31" s="28" t="s">
        <v>43</v>
      </c>
      <c r="E31" s="29" t="s">
        <v>66</v>
      </c>
    </row>
    <row r="32" spans="1:5" ht="12.75">
      <c r="A32" s="30" t="s">
        <v>45</v>
      </c>
      <c r="E32" s="31" t="s">
        <v>40</v>
      </c>
    </row>
    <row r="33" spans="1:5" ht="12.75">
      <c r="A33" t="s">
        <v>47</v>
      </c>
      <c r="E33" s="29" t="s">
        <v>40</v>
      </c>
    </row>
    <row r="34" spans="1:16" ht="12.75">
      <c r="A34" s="18" t="s">
        <v>38</v>
      </c>
      <c s="23" t="s">
        <v>67</v>
      </c>
      <c s="23" t="s">
        <v>68</v>
      </c>
      <c s="18" t="s">
        <v>40</v>
      </c>
      <c s="24" t="s">
        <v>69</v>
      </c>
      <c s="25" t="s">
        <v>51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43</v>
      </c>
      <c r="E35" s="29" t="s">
        <v>44</v>
      </c>
    </row>
    <row r="36" spans="1:5" ht="12.75">
      <c r="A36" s="30" t="s">
        <v>45</v>
      </c>
      <c r="E36" s="31" t="s">
        <v>40</v>
      </c>
    </row>
    <row r="37" spans="1:5" ht="12.75">
      <c r="A37" t="s">
        <v>47</v>
      </c>
      <c r="E37" s="29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40</v>
      </c>
      <c s="24" t="s">
        <v>72</v>
      </c>
      <c s="25" t="s">
        <v>73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43</v>
      </c>
      <c r="E39" s="29" t="s">
        <v>74</v>
      </c>
    </row>
    <row r="40" spans="1:5" ht="12.75">
      <c r="A40" s="30" t="s">
        <v>45</v>
      </c>
      <c r="E40" s="31" t="s">
        <v>75</v>
      </c>
    </row>
    <row r="41" spans="1:5" ht="89.25">
      <c r="A41" t="s">
        <v>47</v>
      </c>
      <c r="E41" s="29" t="s">
        <v>76</v>
      </c>
    </row>
    <row r="42" spans="1:16" ht="12.75">
      <c r="A42" s="18" t="s">
        <v>38</v>
      </c>
      <c s="23" t="s">
        <v>33</v>
      </c>
      <c s="23" t="s">
        <v>77</v>
      </c>
      <c s="18" t="s">
        <v>40</v>
      </c>
      <c s="24" t="s">
        <v>78</v>
      </c>
      <c s="25" t="s">
        <v>59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76.5">
      <c r="A43" s="28" t="s">
        <v>43</v>
      </c>
      <c r="E43" s="29" t="s">
        <v>79</v>
      </c>
    </row>
    <row r="44" spans="1:5" ht="12.75">
      <c r="A44" s="30" t="s">
        <v>45</v>
      </c>
      <c r="E44" s="31" t="s">
        <v>40</v>
      </c>
    </row>
    <row r="45" spans="1:5" ht="12.75">
      <c r="A45" t="s">
        <v>47</v>
      </c>
      <c r="E45" s="29" t="s">
        <v>80</v>
      </c>
    </row>
    <row r="46" spans="1:18" ht="12.75" customHeight="1">
      <c r="A46" s="5" t="s">
        <v>36</v>
      </c>
      <c s="5"/>
      <c s="34" t="s">
        <v>22</v>
      </c>
      <c s="5"/>
      <c s="21" t="s">
        <v>81</v>
      </c>
      <c s="5"/>
      <c s="5"/>
      <c s="5"/>
      <c s="35">
        <f>0+Q46</f>
      </c>
      <c r="O46">
        <f>0+R46</f>
      </c>
      <c r="Q46">
        <f>0+I47+I51+I55+I59+I63+I67+I71+I75+I79+I83+I87+I91</f>
      </c>
      <c>
        <f>0+O47+O51+O55+O59+O63+O67+O71+O75+O79+O83+O87+O91</f>
      </c>
    </row>
    <row r="47" spans="1:16" ht="12.75">
      <c r="A47" s="18" t="s">
        <v>38</v>
      </c>
      <c s="23" t="s">
        <v>35</v>
      </c>
      <c s="23" t="s">
        <v>82</v>
      </c>
      <c s="18" t="s">
        <v>40</v>
      </c>
      <c s="24" t="s">
        <v>83</v>
      </c>
      <c s="25" t="s">
        <v>84</v>
      </c>
      <c s="26">
        <v>30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40</v>
      </c>
    </row>
    <row r="49" spans="1:5" ht="12.75">
      <c r="A49" s="30" t="s">
        <v>45</v>
      </c>
      <c r="E49" s="31" t="s">
        <v>40</v>
      </c>
    </row>
    <row r="50" spans="1:5" ht="38.25">
      <c r="A50" t="s">
        <v>47</v>
      </c>
      <c r="E50" s="29" t="s">
        <v>85</v>
      </c>
    </row>
    <row r="51" spans="1:16" ht="12.75">
      <c r="A51" s="18" t="s">
        <v>38</v>
      </c>
      <c s="23" t="s">
        <v>86</v>
      </c>
      <c s="23" t="s">
        <v>87</v>
      </c>
      <c s="18" t="s">
        <v>40</v>
      </c>
      <c s="24" t="s">
        <v>88</v>
      </c>
      <c s="25" t="s">
        <v>73</v>
      </c>
      <c s="26">
        <v>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40</v>
      </c>
    </row>
    <row r="53" spans="1:5" ht="12.75">
      <c r="A53" s="30" t="s">
        <v>45</v>
      </c>
      <c r="E53" s="31" t="s">
        <v>40</v>
      </c>
    </row>
    <row r="54" spans="1:5" ht="165.75">
      <c r="A54" t="s">
        <v>47</v>
      </c>
      <c r="E54" s="29" t="s">
        <v>89</v>
      </c>
    </row>
    <row r="55" spans="1:16" ht="12.75">
      <c r="A55" s="18" t="s">
        <v>38</v>
      </c>
      <c s="23" t="s">
        <v>90</v>
      </c>
      <c s="23" t="s">
        <v>91</v>
      </c>
      <c s="18" t="s">
        <v>40</v>
      </c>
      <c s="24" t="s">
        <v>92</v>
      </c>
      <c s="25" t="s">
        <v>93</v>
      </c>
      <c s="26">
        <v>35.8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94</v>
      </c>
    </row>
    <row r="57" spans="1:5" ht="38.25">
      <c r="A57" s="30" t="s">
        <v>45</v>
      </c>
      <c r="E57" s="31" t="s">
        <v>95</v>
      </c>
    </row>
    <row r="58" spans="1:5" ht="38.25">
      <c r="A58" t="s">
        <v>47</v>
      </c>
      <c r="E58" s="29" t="s">
        <v>96</v>
      </c>
    </row>
    <row r="59" spans="1:16" ht="12.75">
      <c r="A59" s="18" t="s">
        <v>38</v>
      </c>
      <c s="23" t="s">
        <v>97</v>
      </c>
      <c s="23" t="s">
        <v>98</v>
      </c>
      <c s="18" t="s">
        <v>40</v>
      </c>
      <c s="24" t="s">
        <v>99</v>
      </c>
      <c s="25" t="s">
        <v>93</v>
      </c>
      <c s="26">
        <v>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43</v>
      </c>
      <c r="E60" s="29" t="s">
        <v>40</v>
      </c>
    </row>
    <row r="61" spans="1:5" ht="12.75">
      <c r="A61" s="30" t="s">
        <v>45</v>
      </c>
      <c r="E61" s="31" t="s">
        <v>100</v>
      </c>
    </row>
    <row r="62" spans="1:5" ht="12.75">
      <c r="A62" t="s">
        <v>47</v>
      </c>
      <c r="E62" s="29" t="s">
        <v>101</v>
      </c>
    </row>
    <row r="63" spans="1:16" ht="12.75">
      <c r="A63" s="18" t="s">
        <v>38</v>
      </c>
      <c s="23" t="s">
        <v>102</v>
      </c>
      <c s="23" t="s">
        <v>103</v>
      </c>
      <c s="18" t="s">
        <v>40</v>
      </c>
      <c s="24" t="s">
        <v>104</v>
      </c>
      <c s="25" t="s">
        <v>93</v>
      </c>
      <c s="26">
        <v>210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43</v>
      </c>
      <c r="E64" s="29" t="s">
        <v>40</v>
      </c>
    </row>
    <row r="65" spans="1:5" ht="12.75">
      <c r="A65" s="30" t="s">
        <v>45</v>
      </c>
      <c r="E65" s="31" t="s">
        <v>105</v>
      </c>
    </row>
    <row r="66" spans="1:5" ht="25.5">
      <c r="A66" t="s">
        <v>47</v>
      </c>
      <c r="E66" s="29" t="s">
        <v>106</v>
      </c>
    </row>
    <row r="67" spans="1:16" ht="12.75">
      <c r="A67" s="18" t="s">
        <v>38</v>
      </c>
      <c s="23" t="s">
        <v>107</v>
      </c>
      <c s="23" t="s">
        <v>108</v>
      </c>
      <c s="18" t="s">
        <v>40</v>
      </c>
      <c s="24" t="s">
        <v>109</v>
      </c>
      <c s="25" t="s">
        <v>93</v>
      </c>
      <c s="26">
        <v>40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43</v>
      </c>
      <c r="E68" s="29" t="s">
        <v>40</v>
      </c>
    </row>
    <row r="69" spans="1:5" ht="12.75">
      <c r="A69" s="30" t="s">
        <v>45</v>
      </c>
      <c r="E69" s="31" t="s">
        <v>110</v>
      </c>
    </row>
    <row r="70" spans="1:5" ht="25.5">
      <c r="A70" t="s">
        <v>47</v>
      </c>
      <c r="E70" s="29" t="s">
        <v>106</v>
      </c>
    </row>
    <row r="71" spans="1:16" ht="12.75">
      <c r="A71" s="18" t="s">
        <v>38</v>
      </c>
      <c s="23" t="s">
        <v>111</v>
      </c>
      <c s="23" t="s">
        <v>112</v>
      </c>
      <c s="18" t="s">
        <v>40</v>
      </c>
      <c s="24" t="s">
        <v>113</v>
      </c>
      <c s="25" t="s">
        <v>93</v>
      </c>
      <c s="26">
        <v>60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43</v>
      </c>
      <c r="E72" s="29" t="s">
        <v>40</v>
      </c>
    </row>
    <row r="73" spans="1:5" ht="12.75">
      <c r="A73" s="30" t="s">
        <v>45</v>
      </c>
      <c r="E73" s="31" t="s">
        <v>114</v>
      </c>
    </row>
    <row r="74" spans="1:5" ht="331.5">
      <c r="A74" t="s">
        <v>47</v>
      </c>
      <c r="E74" s="29" t="s">
        <v>115</v>
      </c>
    </row>
    <row r="75" spans="1:16" ht="12.75">
      <c r="A75" s="18" t="s">
        <v>38</v>
      </c>
      <c s="23" t="s">
        <v>116</v>
      </c>
      <c s="23" t="s">
        <v>117</v>
      </c>
      <c s="18" t="s">
        <v>40</v>
      </c>
      <c s="24" t="s">
        <v>118</v>
      </c>
      <c s="25" t="s">
        <v>93</v>
      </c>
      <c s="26">
        <v>36.4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43</v>
      </c>
      <c r="E76" s="29" t="s">
        <v>40</v>
      </c>
    </row>
    <row r="77" spans="1:5" ht="25.5">
      <c r="A77" s="30" t="s">
        <v>45</v>
      </c>
      <c r="E77" s="31" t="s">
        <v>119</v>
      </c>
    </row>
    <row r="78" spans="1:5" ht="191.25">
      <c r="A78" t="s">
        <v>47</v>
      </c>
      <c r="E78" s="29" t="s">
        <v>120</v>
      </c>
    </row>
    <row r="79" spans="1:16" ht="12.75">
      <c r="A79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93</v>
      </c>
      <c s="26">
        <v>23.6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43</v>
      </c>
      <c r="E80" s="29" t="s">
        <v>40</v>
      </c>
    </row>
    <row r="81" spans="1:5" ht="12.75">
      <c r="A81" s="30" t="s">
        <v>45</v>
      </c>
      <c r="E81" s="31" t="s">
        <v>124</v>
      </c>
    </row>
    <row r="82" spans="1:5" ht="293.25">
      <c r="A82" t="s">
        <v>47</v>
      </c>
      <c r="E82" s="29" t="s">
        <v>125</v>
      </c>
    </row>
    <row r="83" spans="1:16" ht="12.75">
      <c r="A83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84</v>
      </c>
      <c s="26">
        <v>32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43</v>
      </c>
      <c r="E84" s="29" t="s">
        <v>40</v>
      </c>
    </row>
    <row r="85" spans="1:5" ht="12.75">
      <c r="A85" s="30" t="s">
        <v>45</v>
      </c>
      <c r="E85" s="31" t="s">
        <v>129</v>
      </c>
    </row>
    <row r="86" spans="1:5" ht="25.5">
      <c r="A86" t="s">
        <v>47</v>
      </c>
      <c r="E86" s="29" t="s">
        <v>130</v>
      </c>
    </row>
    <row r="87" spans="1:16" ht="12.75">
      <c r="A87" s="18" t="s">
        <v>38</v>
      </c>
      <c s="23" t="s">
        <v>131</v>
      </c>
      <c s="23" t="s">
        <v>132</v>
      </c>
      <c s="18" t="s">
        <v>40</v>
      </c>
      <c s="24" t="s">
        <v>133</v>
      </c>
      <c s="25" t="s">
        <v>93</v>
      </c>
      <c s="26">
        <v>4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43</v>
      </c>
      <c r="E88" s="29" t="s">
        <v>40</v>
      </c>
    </row>
    <row r="89" spans="1:5" ht="12.75">
      <c r="A89" s="30" t="s">
        <v>45</v>
      </c>
      <c r="E89" s="31" t="s">
        <v>134</v>
      </c>
    </row>
    <row r="90" spans="1:5" ht="12.75">
      <c r="A90" t="s">
        <v>47</v>
      </c>
      <c r="E90" s="29" t="s">
        <v>135</v>
      </c>
    </row>
    <row r="91" spans="1:16" ht="12.75">
      <c r="A91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84</v>
      </c>
      <c s="26">
        <v>40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43</v>
      </c>
      <c r="E92" s="29" t="s">
        <v>40</v>
      </c>
    </row>
    <row r="93" spans="1:5" ht="12.75">
      <c r="A93" s="30" t="s">
        <v>45</v>
      </c>
      <c r="E93" s="31" t="s">
        <v>139</v>
      </c>
    </row>
    <row r="94" spans="1:5" ht="38.25">
      <c r="A94" t="s">
        <v>47</v>
      </c>
      <c r="E94" s="29" t="s">
        <v>140</v>
      </c>
    </row>
    <row r="95" spans="1:18" ht="12.75" customHeight="1">
      <c r="A95" s="5" t="s">
        <v>36</v>
      </c>
      <c s="5"/>
      <c s="34" t="s">
        <v>17</v>
      </c>
      <c s="5"/>
      <c s="21" t="s">
        <v>141</v>
      </c>
      <c s="5"/>
      <c s="5"/>
      <c s="5"/>
      <c s="35">
        <f>0+Q95</f>
      </c>
      <c r="O95">
        <f>0+R95</f>
      </c>
      <c r="Q95">
        <f>0+I96+I100+I104+I108</f>
      </c>
      <c>
        <f>0+O96+O100+O104+O108</f>
      </c>
    </row>
    <row r="96" spans="1:16" ht="12.75">
      <c r="A96" s="18" t="s">
        <v>38</v>
      </c>
      <c s="23" t="s">
        <v>142</v>
      </c>
      <c s="23" t="s">
        <v>143</v>
      </c>
      <c s="18" t="s">
        <v>40</v>
      </c>
      <c s="24" t="s">
        <v>144</v>
      </c>
      <c s="25" t="s">
        <v>145</v>
      </c>
      <c s="26">
        <v>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43</v>
      </c>
      <c r="E97" s="29" t="s">
        <v>146</v>
      </c>
    </row>
    <row r="98" spans="1:5" ht="12.75">
      <c r="A98" s="30" t="s">
        <v>45</v>
      </c>
      <c r="E98" s="31" t="s">
        <v>147</v>
      </c>
    </row>
    <row r="99" spans="1:5" ht="165.75">
      <c r="A99" t="s">
        <v>47</v>
      </c>
      <c r="E99" s="29" t="s">
        <v>148</v>
      </c>
    </row>
    <row r="100" spans="1:16" ht="12.75">
      <c r="A100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145</v>
      </c>
      <c s="26">
        <v>76.8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43</v>
      </c>
      <c r="E101" s="29" t="s">
        <v>152</v>
      </c>
    </row>
    <row r="102" spans="1:5" ht="63.75">
      <c r="A102" s="30" t="s">
        <v>45</v>
      </c>
      <c r="E102" s="31" t="s">
        <v>153</v>
      </c>
    </row>
    <row r="103" spans="1:5" ht="12.75">
      <c r="A103" t="s">
        <v>47</v>
      </c>
      <c r="E103" s="29" t="s">
        <v>135</v>
      </c>
    </row>
    <row r="104" spans="1:16" ht="12.75">
      <c r="A104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93</v>
      </c>
      <c s="26">
        <v>2.124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43</v>
      </c>
      <c r="E105" s="29" t="s">
        <v>40</v>
      </c>
    </row>
    <row r="106" spans="1:5" ht="12.75">
      <c r="A106" s="30" t="s">
        <v>45</v>
      </c>
      <c r="E106" s="31" t="s">
        <v>157</v>
      </c>
    </row>
    <row r="107" spans="1:5" ht="76.5">
      <c r="A107" t="s">
        <v>47</v>
      </c>
      <c r="E107" s="29" t="s">
        <v>158</v>
      </c>
    </row>
    <row r="108" spans="1:16" ht="12.75">
      <c r="A108" s="18" t="s">
        <v>38</v>
      </c>
      <c s="23" t="s">
        <v>159</v>
      </c>
      <c s="23" t="s">
        <v>160</v>
      </c>
      <c s="18" t="s">
        <v>40</v>
      </c>
      <c s="24" t="s">
        <v>161</v>
      </c>
      <c s="25" t="s">
        <v>84</v>
      </c>
      <c s="26">
        <v>27.5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43</v>
      </c>
      <c r="E109" s="29" t="s">
        <v>162</v>
      </c>
    </row>
    <row r="110" spans="1:5" ht="12.75">
      <c r="A110" s="30" t="s">
        <v>45</v>
      </c>
      <c r="E110" s="31" t="s">
        <v>163</v>
      </c>
    </row>
    <row r="111" spans="1:5" ht="102">
      <c r="A111" t="s">
        <v>47</v>
      </c>
      <c r="E111" s="29" t="s">
        <v>164</v>
      </c>
    </row>
    <row r="112" spans="1:18" ht="12.75" customHeight="1">
      <c r="A112" s="5" t="s">
        <v>36</v>
      </c>
      <c s="5"/>
      <c s="34" t="s">
        <v>16</v>
      </c>
      <c s="5"/>
      <c s="21" t="s">
        <v>165</v>
      </c>
      <c s="5"/>
      <c s="5"/>
      <c s="5"/>
      <c s="35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93</v>
      </c>
      <c s="26">
        <v>16.206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43</v>
      </c>
      <c r="E114" s="29" t="s">
        <v>40</v>
      </c>
    </row>
    <row r="115" spans="1:5" ht="38.25">
      <c r="A115" s="30" t="s">
        <v>45</v>
      </c>
      <c r="E115" s="31" t="s">
        <v>169</v>
      </c>
    </row>
    <row r="116" spans="1:5" ht="12.75">
      <c r="A116" t="s">
        <v>47</v>
      </c>
      <c r="E116" s="29" t="s">
        <v>40</v>
      </c>
    </row>
    <row r="117" spans="1:16" ht="12.75">
      <c r="A117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93</v>
      </c>
      <c s="26">
        <v>12.98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43</v>
      </c>
      <c r="E118" s="29" t="s">
        <v>40</v>
      </c>
    </row>
    <row r="119" spans="1:5" ht="12.75">
      <c r="A119" s="30" t="s">
        <v>45</v>
      </c>
      <c r="E119" s="31" t="s">
        <v>173</v>
      </c>
    </row>
    <row r="120" spans="1:5" ht="369.75">
      <c r="A120" t="s">
        <v>47</v>
      </c>
      <c r="E120" s="29" t="s">
        <v>174</v>
      </c>
    </row>
    <row r="121" spans="1:16" ht="12.75">
      <c r="A121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42</v>
      </c>
      <c s="26">
        <v>2.04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43</v>
      </c>
      <c r="E122" s="29" t="s">
        <v>40</v>
      </c>
    </row>
    <row r="123" spans="1:5" ht="12.75">
      <c r="A123" s="30" t="s">
        <v>45</v>
      </c>
      <c r="E123" s="31" t="s">
        <v>178</v>
      </c>
    </row>
    <row r="124" spans="1:5" ht="267.75">
      <c r="A124" t="s">
        <v>47</v>
      </c>
      <c r="E124" s="29" t="s">
        <v>179</v>
      </c>
    </row>
    <row r="125" spans="1:18" ht="12.75" customHeight="1">
      <c r="A125" s="5" t="s">
        <v>36</v>
      </c>
      <c s="5"/>
      <c s="34" t="s">
        <v>26</v>
      </c>
      <c s="5"/>
      <c s="21" t="s">
        <v>180</v>
      </c>
      <c s="5"/>
      <c s="5"/>
      <c s="5"/>
      <c s="35">
        <f>0+Q125</f>
      </c>
      <c r="O125">
        <f>0+R125</f>
      </c>
      <c r="Q125">
        <f>0+I126+I130+I134+I138+I142+I146+I150</f>
      </c>
      <c>
        <f>0+O126+O130+O134+O138+O142+O146+O150</f>
      </c>
    </row>
    <row r="126" spans="1:16" ht="12.75">
      <c r="A126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93</v>
      </c>
      <c s="26">
        <v>8.574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25.5">
      <c r="A127" s="28" t="s">
        <v>43</v>
      </c>
      <c r="E127" s="29" t="s">
        <v>184</v>
      </c>
    </row>
    <row r="128" spans="1:5" ht="51">
      <c r="A128" s="30" t="s">
        <v>45</v>
      </c>
      <c r="E128" s="31" t="s">
        <v>185</v>
      </c>
    </row>
    <row r="129" spans="1:5" ht="409.5">
      <c r="A129" t="s">
        <v>47</v>
      </c>
      <c r="E129" s="29" t="s">
        <v>186</v>
      </c>
    </row>
    <row r="130" spans="1:16" ht="12.75">
      <c r="A130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42</v>
      </c>
      <c s="26">
        <v>4.436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43</v>
      </c>
      <c r="E131" s="29" t="s">
        <v>190</v>
      </c>
    </row>
    <row r="132" spans="1:5" ht="76.5">
      <c r="A132" s="30" t="s">
        <v>45</v>
      </c>
      <c r="E132" s="31" t="s">
        <v>191</v>
      </c>
    </row>
    <row r="133" spans="1:5" ht="409.5">
      <c r="A133" t="s">
        <v>47</v>
      </c>
      <c r="E133" s="29" t="s">
        <v>192</v>
      </c>
    </row>
    <row r="134" spans="1:16" ht="12.75">
      <c r="A134" s="18" t="s">
        <v>38</v>
      </c>
      <c s="23" t="s">
        <v>193</v>
      </c>
      <c s="23" t="s">
        <v>194</v>
      </c>
      <c s="18" t="s">
        <v>40</v>
      </c>
      <c s="24" t="s">
        <v>195</v>
      </c>
      <c s="25" t="s">
        <v>73</v>
      </c>
      <c s="26">
        <v>1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43</v>
      </c>
      <c r="E135" s="29" t="s">
        <v>196</v>
      </c>
    </row>
    <row r="136" spans="1:5" ht="12.75">
      <c r="A136" s="30" t="s">
        <v>45</v>
      </c>
      <c r="E136" s="31" t="s">
        <v>40</v>
      </c>
    </row>
    <row r="137" spans="1:5" ht="89.25">
      <c r="A137" t="s">
        <v>47</v>
      </c>
      <c r="E137" s="29" t="s">
        <v>197</v>
      </c>
    </row>
    <row r="138" spans="1:16" ht="12.75">
      <c r="A138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73</v>
      </c>
      <c s="26">
        <v>8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43</v>
      </c>
      <c r="E139" s="29" t="s">
        <v>40</v>
      </c>
    </row>
    <row r="140" spans="1:5" ht="12.75">
      <c r="A140" s="30" t="s">
        <v>45</v>
      </c>
      <c r="E140" s="31" t="s">
        <v>40</v>
      </c>
    </row>
    <row r="141" spans="1:5" ht="229.5">
      <c r="A141" t="s">
        <v>47</v>
      </c>
      <c r="E141" s="29" t="s">
        <v>201</v>
      </c>
    </row>
    <row r="142" spans="1:16" ht="12.75">
      <c r="A142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93</v>
      </c>
      <c s="26">
        <v>1.04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43</v>
      </c>
      <c r="E143" s="29" t="s">
        <v>40</v>
      </c>
    </row>
    <row r="144" spans="1:5" ht="12.75">
      <c r="A144" s="30" t="s">
        <v>45</v>
      </c>
      <c r="E144" s="31" t="s">
        <v>205</v>
      </c>
    </row>
    <row r="145" spans="1:5" ht="369.75">
      <c r="A145" t="s">
        <v>47</v>
      </c>
      <c r="E145" s="29" t="s">
        <v>174</v>
      </c>
    </row>
    <row r="146" spans="1:16" ht="12.75">
      <c r="A146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93</v>
      </c>
      <c s="26">
        <v>8.25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43</v>
      </c>
      <c r="E147" s="29" t="s">
        <v>40</v>
      </c>
    </row>
    <row r="148" spans="1:5" ht="25.5">
      <c r="A148" s="30" t="s">
        <v>45</v>
      </c>
      <c r="E148" s="31" t="s">
        <v>209</v>
      </c>
    </row>
    <row r="149" spans="1:5" ht="38.25">
      <c r="A149" t="s">
        <v>47</v>
      </c>
      <c r="E149" s="29" t="s">
        <v>210</v>
      </c>
    </row>
    <row r="150" spans="1:16" ht="12.75">
      <c r="A150" s="18" t="s">
        <v>38</v>
      </c>
      <c s="23" t="s">
        <v>211</v>
      </c>
      <c s="23" t="s">
        <v>212</v>
      </c>
      <c s="18" t="s">
        <v>40</v>
      </c>
      <c s="24" t="s">
        <v>213</v>
      </c>
      <c s="25" t="s">
        <v>93</v>
      </c>
      <c s="26">
        <v>3.64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43</v>
      </c>
      <c r="E151" s="29" t="s">
        <v>40</v>
      </c>
    </row>
    <row r="152" spans="1:5" ht="12.75">
      <c r="A152" s="30" t="s">
        <v>45</v>
      </c>
      <c r="E152" s="31" t="s">
        <v>214</v>
      </c>
    </row>
    <row r="153" spans="1:5" ht="38.25">
      <c r="A153" t="s">
        <v>47</v>
      </c>
      <c r="E153" s="29" t="s">
        <v>210</v>
      </c>
    </row>
    <row r="154" spans="1:18" ht="12.75" customHeight="1">
      <c r="A154" s="5" t="s">
        <v>36</v>
      </c>
      <c s="5"/>
      <c s="34" t="s">
        <v>28</v>
      </c>
      <c s="5"/>
      <c s="21" t="s">
        <v>215</v>
      </c>
      <c s="5"/>
      <c s="5"/>
      <c s="5"/>
      <c s="35">
        <f>0+Q154</f>
      </c>
      <c r="O154">
        <f>0+R154</f>
      </c>
      <c r="Q154">
        <f>0+I155+I159+I163+I167+I171</f>
      </c>
      <c>
        <f>0+O155+O159+O163+O167+O171</f>
      </c>
    </row>
    <row r="155" spans="1:16" ht="12.75">
      <c r="A155" s="18" t="s">
        <v>38</v>
      </c>
      <c s="23" t="s">
        <v>216</v>
      </c>
      <c s="23" t="s">
        <v>217</v>
      </c>
      <c s="18" t="s">
        <v>40</v>
      </c>
      <c s="24" t="s">
        <v>218</v>
      </c>
      <c s="25" t="s">
        <v>84</v>
      </c>
      <c s="26">
        <v>32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43</v>
      </c>
      <c r="E156" s="29" t="s">
        <v>219</v>
      </c>
    </row>
    <row r="157" spans="1:5" ht="12.75">
      <c r="A157" s="30" t="s">
        <v>45</v>
      </c>
      <c r="E157" s="31" t="s">
        <v>129</v>
      </c>
    </row>
    <row r="158" spans="1:5" ht="140.25">
      <c r="A158" t="s">
        <v>47</v>
      </c>
      <c r="E158" s="29" t="s">
        <v>220</v>
      </c>
    </row>
    <row r="159" spans="1:16" ht="12.75">
      <c r="A159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84</v>
      </c>
      <c s="26">
        <v>32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43</v>
      </c>
      <c r="E160" s="29" t="s">
        <v>40</v>
      </c>
    </row>
    <row r="161" spans="1:5" ht="12.75">
      <c r="A161" s="30" t="s">
        <v>45</v>
      </c>
      <c r="E161" s="31" t="s">
        <v>129</v>
      </c>
    </row>
    <row r="162" spans="1:5" ht="140.25">
      <c r="A162" t="s">
        <v>47</v>
      </c>
      <c r="E162" s="29" t="s">
        <v>220</v>
      </c>
    </row>
    <row r="163" spans="1:16" ht="12.75">
      <c r="A163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84</v>
      </c>
      <c s="26">
        <v>32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43</v>
      </c>
      <c r="E164" s="29" t="s">
        <v>227</v>
      </c>
    </row>
    <row r="165" spans="1:5" ht="12.75">
      <c r="A165" s="30" t="s">
        <v>45</v>
      </c>
      <c r="E165" s="31" t="s">
        <v>129</v>
      </c>
    </row>
    <row r="166" spans="1:5" ht="140.25">
      <c r="A166" t="s">
        <v>47</v>
      </c>
      <c r="E166" s="29" t="s">
        <v>220</v>
      </c>
    </row>
    <row r="167" spans="1:16" ht="12.75">
      <c r="A167" s="18" t="s">
        <v>38</v>
      </c>
      <c s="23" t="s">
        <v>228</v>
      </c>
      <c s="23" t="s">
        <v>229</v>
      </c>
      <c s="18" t="s">
        <v>40</v>
      </c>
      <c s="24" t="s">
        <v>230</v>
      </c>
      <c s="25" t="s">
        <v>84</v>
      </c>
      <c s="26">
        <v>32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43</v>
      </c>
      <c r="E168" s="29" t="s">
        <v>231</v>
      </c>
    </row>
    <row r="169" spans="1:5" ht="12.75">
      <c r="A169" s="30" t="s">
        <v>45</v>
      </c>
      <c r="E169" s="31" t="s">
        <v>129</v>
      </c>
    </row>
    <row r="170" spans="1:5" ht="140.25">
      <c r="A170" t="s">
        <v>47</v>
      </c>
      <c r="E170" s="29" t="s">
        <v>220</v>
      </c>
    </row>
    <row r="171" spans="1:16" ht="12.75">
      <c r="A171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84</v>
      </c>
      <c s="26">
        <v>32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43</v>
      </c>
      <c r="E172" s="29" t="s">
        <v>235</v>
      </c>
    </row>
    <row r="173" spans="1:5" ht="12.75">
      <c r="A173" s="30" t="s">
        <v>45</v>
      </c>
      <c r="E173" s="31" t="s">
        <v>129</v>
      </c>
    </row>
    <row r="174" spans="1:5" ht="140.25">
      <c r="A174" t="s">
        <v>47</v>
      </c>
      <c r="E174" s="29" t="s">
        <v>220</v>
      </c>
    </row>
    <row r="175" spans="1:18" ht="12.75" customHeight="1">
      <c r="A175" s="5" t="s">
        <v>36</v>
      </c>
      <c s="5"/>
      <c s="34" t="s">
        <v>67</v>
      </c>
      <c s="5"/>
      <c s="21" t="s">
        <v>236</v>
      </c>
      <c s="5"/>
      <c s="5"/>
      <c s="5"/>
      <c s="35">
        <f>0+Q175</f>
      </c>
      <c r="O175">
        <f>0+R175</f>
      </c>
      <c r="Q175">
        <f>0+I176+I180</f>
      </c>
      <c>
        <f>0+O176+O180</f>
      </c>
    </row>
    <row r="176" spans="1:16" ht="12.75">
      <c r="A176" s="18" t="s">
        <v>38</v>
      </c>
      <c s="23" t="s">
        <v>237</v>
      </c>
      <c s="23" t="s">
        <v>238</v>
      </c>
      <c s="18" t="s">
        <v>40</v>
      </c>
      <c s="24" t="s">
        <v>239</v>
      </c>
      <c s="25" t="s">
        <v>84</v>
      </c>
      <c s="26">
        <v>95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43</v>
      </c>
      <c r="E177" s="29" t="s">
        <v>40</v>
      </c>
    </row>
    <row r="178" spans="1:5" ht="12.75">
      <c r="A178" s="30" t="s">
        <v>45</v>
      </c>
      <c r="E178" s="31" t="s">
        <v>240</v>
      </c>
    </row>
    <row r="179" spans="1:5" ht="51">
      <c r="A179" t="s">
        <v>47</v>
      </c>
      <c r="E179" s="29" t="s">
        <v>241</v>
      </c>
    </row>
    <row r="180" spans="1:16" ht="12.75">
      <c r="A180" s="18" t="s">
        <v>38</v>
      </c>
      <c s="23" t="s">
        <v>242</v>
      </c>
      <c s="23" t="s">
        <v>243</v>
      </c>
      <c s="18" t="s">
        <v>40</v>
      </c>
      <c s="24" t="s">
        <v>244</v>
      </c>
      <c s="25" t="s">
        <v>84</v>
      </c>
      <c s="26">
        <v>7.44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25.5">
      <c r="A181" s="28" t="s">
        <v>43</v>
      </c>
      <c r="E181" s="29" t="s">
        <v>245</v>
      </c>
    </row>
    <row r="182" spans="1:5" ht="12.75">
      <c r="A182" s="30" t="s">
        <v>45</v>
      </c>
      <c r="E182" s="31" t="s">
        <v>246</v>
      </c>
    </row>
    <row r="183" spans="1:5" ht="51">
      <c r="A183" t="s">
        <v>47</v>
      </c>
      <c r="E183" s="29" t="s">
        <v>241</v>
      </c>
    </row>
    <row r="184" spans="1:18" ht="12.75" customHeight="1">
      <c r="A184" s="5" t="s">
        <v>36</v>
      </c>
      <c s="5"/>
      <c s="34" t="s">
        <v>70</v>
      </c>
      <c s="5"/>
      <c s="21" t="s">
        <v>247</v>
      </c>
      <c s="5"/>
      <c s="5"/>
      <c s="5"/>
      <c s="35">
        <f>0+Q184</f>
      </c>
      <c r="O184">
        <f>0+R184</f>
      </c>
      <c r="Q184">
        <f>0+I185+I189</f>
      </c>
      <c>
        <f>0+O185+O189</f>
      </c>
    </row>
    <row r="185" spans="1:16" ht="12.75">
      <c r="A185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145</v>
      </c>
      <c s="26">
        <v>1.2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43</v>
      </c>
      <c r="E186" s="29" t="s">
        <v>40</v>
      </c>
    </row>
    <row r="187" spans="1:5" ht="12.75">
      <c r="A187" s="30" t="s">
        <v>45</v>
      </c>
      <c r="E187" s="31" t="s">
        <v>251</v>
      </c>
    </row>
    <row r="188" spans="1:5" ht="255">
      <c r="A188" t="s">
        <v>47</v>
      </c>
      <c r="E188" s="29" t="s">
        <v>252</v>
      </c>
    </row>
    <row r="189" spans="1:16" ht="12.75">
      <c r="A189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145</v>
      </c>
      <c s="26">
        <v>22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43</v>
      </c>
      <c r="E190" s="29" t="s">
        <v>40</v>
      </c>
    </row>
    <row r="191" spans="1:5" ht="12.75">
      <c r="A191" s="30" t="s">
        <v>45</v>
      </c>
      <c r="E191" s="31" t="s">
        <v>256</v>
      </c>
    </row>
    <row r="192" spans="1:5" ht="255">
      <c r="A192" t="s">
        <v>47</v>
      </c>
      <c r="E192" s="29" t="s">
        <v>252</v>
      </c>
    </row>
    <row r="193" spans="1:18" ht="12.75" customHeight="1">
      <c r="A193" s="5" t="s">
        <v>36</v>
      </c>
      <c s="5"/>
      <c s="34" t="s">
        <v>33</v>
      </c>
      <c s="5"/>
      <c s="21" t="s">
        <v>257</v>
      </c>
      <c s="5"/>
      <c s="5"/>
      <c s="5"/>
      <c s="35">
        <f>0+Q193</f>
      </c>
      <c r="O193">
        <f>0+R193</f>
      </c>
      <c r="Q193">
        <f>0+I194+I198+I202+I206+I210+I214+I218+I222+I226+I230+I234+I238+I242+I246+I250+I254+I258+I262</f>
      </c>
      <c>
        <f>0+O194+O198+O202+O206+O210+O214+O218+O222+O226+O230+O234+O238+O242+O246+O250+O254+O258+O262</f>
      </c>
    </row>
    <row r="194" spans="1:16" ht="12.75">
      <c r="A194" s="18" t="s">
        <v>38</v>
      </c>
      <c s="23" t="s">
        <v>258</v>
      </c>
      <c s="23" t="s">
        <v>259</v>
      </c>
      <c s="18" t="s">
        <v>40</v>
      </c>
      <c s="24" t="s">
        <v>260</v>
      </c>
      <c s="25" t="s">
        <v>145</v>
      </c>
      <c s="26">
        <v>12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43</v>
      </c>
      <c r="E195" s="29" t="s">
        <v>261</v>
      </c>
    </row>
    <row r="196" spans="1:5" ht="12.75">
      <c r="A196" s="30" t="s">
        <v>45</v>
      </c>
      <c r="E196" s="31" t="s">
        <v>262</v>
      </c>
    </row>
    <row r="197" spans="1:5" ht="229.5">
      <c r="A197" t="s">
        <v>47</v>
      </c>
      <c r="E197" s="29" t="s">
        <v>263</v>
      </c>
    </row>
    <row r="198" spans="1:16" ht="12.75">
      <c r="A198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145</v>
      </c>
      <c s="26">
        <v>34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43</v>
      </c>
      <c r="E199" s="29" t="s">
        <v>267</v>
      </c>
    </row>
    <row r="200" spans="1:5" ht="12.75">
      <c r="A200" s="30" t="s">
        <v>45</v>
      </c>
      <c r="E200" s="31" t="s">
        <v>268</v>
      </c>
    </row>
    <row r="201" spans="1:5" ht="229.5">
      <c r="A201" t="s">
        <v>47</v>
      </c>
      <c r="E201" s="29" t="s">
        <v>263</v>
      </c>
    </row>
    <row r="202" spans="1:16" ht="12.75">
      <c r="A202" s="18" t="s">
        <v>38</v>
      </c>
      <c s="23" t="s">
        <v>269</v>
      </c>
      <c s="23" t="s">
        <v>270</v>
      </c>
      <c s="18" t="s">
        <v>40</v>
      </c>
      <c s="24" t="s">
        <v>271</v>
      </c>
      <c s="25" t="s">
        <v>73</v>
      </c>
      <c s="26">
        <v>2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43</v>
      </c>
      <c r="E203" s="29" t="s">
        <v>40</v>
      </c>
    </row>
    <row r="204" spans="1:5" ht="12.75">
      <c r="A204" s="30" t="s">
        <v>45</v>
      </c>
      <c r="E204" s="31" t="s">
        <v>40</v>
      </c>
    </row>
    <row r="205" spans="1:5" ht="12.75">
      <c r="A205" t="s">
        <v>47</v>
      </c>
      <c r="E205" s="29" t="s">
        <v>40</v>
      </c>
    </row>
    <row r="206" spans="1:16" ht="12.75">
      <c r="A206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73</v>
      </c>
      <c s="26">
        <v>17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43</v>
      </c>
      <c r="E207" s="29" t="s">
        <v>40</v>
      </c>
    </row>
    <row r="208" spans="1:5" ht="102">
      <c r="A208" s="30" t="s">
        <v>45</v>
      </c>
      <c r="E208" s="31" t="s">
        <v>275</v>
      </c>
    </row>
    <row r="209" spans="1:5" ht="76.5">
      <c r="A209" t="s">
        <v>47</v>
      </c>
      <c r="E209" s="29" t="s">
        <v>276</v>
      </c>
    </row>
    <row r="210" spans="1:16" ht="12.75">
      <c r="A210" s="18" t="s">
        <v>38</v>
      </c>
      <c s="23" t="s">
        <v>277</v>
      </c>
      <c s="23" t="s">
        <v>278</v>
      </c>
      <c s="18" t="s">
        <v>40</v>
      </c>
      <c s="24" t="s">
        <v>279</v>
      </c>
      <c s="25" t="s">
        <v>73</v>
      </c>
      <c s="26">
        <v>4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43</v>
      </c>
      <c r="E211" s="29" t="s">
        <v>280</v>
      </c>
    </row>
    <row r="212" spans="1:5" ht="12.75">
      <c r="A212" s="30" t="s">
        <v>45</v>
      </c>
      <c r="E212" s="31" t="s">
        <v>281</v>
      </c>
    </row>
    <row r="213" spans="1:5" ht="63.75">
      <c r="A213" t="s">
        <v>47</v>
      </c>
      <c r="E213" s="29" t="s">
        <v>282</v>
      </c>
    </row>
    <row r="214" spans="1:16" ht="12.75">
      <c r="A214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73</v>
      </c>
      <c s="26">
        <v>4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43</v>
      </c>
      <c r="E215" s="29" t="s">
        <v>40</v>
      </c>
    </row>
    <row r="216" spans="1:5" ht="12.75">
      <c r="A216" s="30" t="s">
        <v>45</v>
      </c>
      <c r="E216" s="31" t="s">
        <v>286</v>
      </c>
    </row>
    <row r="217" spans="1:5" ht="12.75">
      <c r="A217" t="s">
        <v>47</v>
      </c>
      <c r="E217" s="29" t="s">
        <v>287</v>
      </c>
    </row>
    <row r="218" spans="1:16" ht="12.75">
      <c r="A218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145</v>
      </c>
      <c s="26">
        <v>16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43</v>
      </c>
      <c r="E219" s="29" t="s">
        <v>40</v>
      </c>
    </row>
    <row r="220" spans="1:5" ht="12.75">
      <c r="A220" s="30" t="s">
        <v>45</v>
      </c>
      <c r="E220" s="31" t="s">
        <v>291</v>
      </c>
    </row>
    <row r="221" spans="1:5" ht="63.75">
      <c r="A221" t="s">
        <v>47</v>
      </c>
      <c r="E221" s="29" t="s">
        <v>292</v>
      </c>
    </row>
    <row r="222" spans="1:16" ht="12.75">
      <c r="A222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145</v>
      </c>
      <c s="26">
        <v>8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43</v>
      </c>
      <c r="E223" s="29" t="s">
        <v>40</v>
      </c>
    </row>
    <row r="224" spans="1:5" ht="12.75">
      <c r="A224" s="30" t="s">
        <v>45</v>
      </c>
      <c r="E224" s="31" t="s">
        <v>296</v>
      </c>
    </row>
    <row r="225" spans="1:5" ht="12.75">
      <c r="A225" t="s">
        <v>47</v>
      </c>
      <c r="E225" s="29" t="s">
        <v>135</v>
      </c>
    </row>
    <row r="226" spans="1:16" ht="12.75">
      <c r="A226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93</v>
      </c>
      <c s="26">
        <v>0.008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12.75">
      <c r="A227" s="28" t="s">
        <v>43</v>
      </c>
      <c r="E227" s="29" t="s">
        <v>40</v>
      </c>
    </row>
    <row r="228" spans="1:5" ht="12.75">
      <c r="A228" s="30" t="s">
        <v>45</v>
      </c>
      <c r="E228" s="31" t="s">
        <v>300</v>
      </c>
    </row>
    <row r="229" spans="1:5" ht="38.25">
      <c r="A229" t="s">
        <v>47</v>
      </c>
      <c r="E229" s="29" t="s">
        <v>210</v>
      </c>
    </row>
    <row r="230" spans="1:16" ht="12.75">
      <c r="A230" s="18" t="s">
        <v>38</v>
      </c>
      <c s="23" t="s">
        <v>301</v>
      </c>
      <c s="23" t="s">
        <v>302</v>
      </c>
      <c s="18" t="s">
        <v>40</v>
      </c>
      <c s="24" t="s">
        <v>303</v>
      </c>
      <c s="25" t="s">
        <v>145</v>
      </c>
      <c s="26">
        <v>9.8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12.75">
      <c r="A231" s="28" t="s">
        <v>43</v>
      </c>
      <c r="E231" s="29" t="s">
        <v>304</v>
      </c>
    </row>
    <row r="232" spans="1:5" ht="12.75">
      <c r="A232" s="30" t="s">
        <v>45</v>
      </c>
      <c r="E232" s="31" t="s">
        <v>305</v>
      </c>
    </row>
    <row r="233" spans="1:5" ht="280.5">
      <c r="A233" t="s">
        <v>47</v>
      </c>
      <c r="E233" s="29" t="s">
        <v>306</v>
      </c>
    </row>
    <row r="234" spans="1:16" ht="12.75">
      <c r="A234" s="18" t="s">
        <v>38</v>
      </c>
      <c s="23" t="s">
        <v>307</v>
      </c>
      <c s="23" t="s">
        <v>308</v>
      </c>
      <c s="18" t="s">
        <v>40</v>
      </c>
      <c s="24" t="s">
        <v>309</v>
      </c>
      <c s="25" t="s">
        <v>310</v>
      </c>
      <c s="26">
        <v>267.608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12.75">
      <c r="A235" s="28" t="s">
        <v>43</v>
      </c>
      <c r="E235" s="29" t="s">
        <v>40</v>
      </c>
    </row>
    <row r="236" spans="1:5" ht="63.75">
      <c r="A236" s="30" t="s">
        <v>45</v>
      </c>
      <c r="E236" s="31" t="s">
        <v>311</v>
      </c>
    </row>
    <row r="237" spans="1:5" ht="409.5">
      <c r="A237" t="s">
        <v>47</v>
      </c>
      <c r="E237" s="29" t="s">
        <v>312</v>
      </c>
    </row>
    <row r="238" spans="1:16" ht="12.75">
      <c r="A238" s="18" t="s">
        <v>38</v>
      </c>
      <c s="23" t="s">
        <v>313</v>
      </c>
      <c s="23" t="s">
        <v>314</v>
      </c>
      <c s="18" t="s">
        <v>40</v>
      </c>
      <c s="24" t="s">
        <v>315</v>
      </c>
      <c s="25" t="s">
        <v>84</v>
      </c>
      <c s="26">
        <v>11.8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43</v>
      </c>
      <c r="E239" s="29" t="s">
        <v>40</v>
      </c>
    </row>
    <row r="240" spans="1:5" ht="12.75">
      <c r="A240" s="30" t="s">
        <v>45</v>
      </c>
      <c r="E240" s="31" t="s">
        <v>316</v>
      </c>
    </row>
    <row r="241" spans="1:5" ht="25.5">
      <c r="A241" t="s">
        <v>47</v>
      </c>
      <c r="E241" s="29" t="s">
        <v>317</v>
      </c>
    </row>
    <row r="242" spans="1:16" ht="12.75">
      <c r="A242" s="18" t="s">
        <v>38</v>
      </c>
      <c s="23" t="s">
        <v>318</v>
      </c>
      <c s="23" t="s">
        <v>319</v>
      </c>
      <c s="18" t="s">
        <v>40</v>
      </c>
      <c s="24" t="s">
        <v>320</v>
      </c>
      <c s="25" t="s">
        <v>84</v>
      </c>
      <c s="26">
        <v>95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43</v>
      </c>
      <c r="E243" s="29" t="s">
        <v>40</v>
      </c>
    </row>
    <row r="244" spans="1:5" ht="12.75">
      <c r="A244" s="30" t="s">
        <v>45</v>
      </c>
      <c r="E244" s="31" t="s">
        <v>321</v>
      </c>
    </row>
    <row r="245" spans="1:5" ht="25.5">
      <c r="A245" t="s">
        <v>47</v>
      </c>
      <c r="E245" s="29" t="s">
        <v>317</v>
      </c>
    </row>
    <row r="246" spans="1:16" ht="12.75">
      <c r="A246" s="18" t="s">
        <v>38</v>
      </c>
      <c s="23" t="s">
        <v>322</v>
      </c>
      <c s="23" t="s">
        <v>323</v>
      </c>
      <c s="18" t="s">
        <v>40</v>
      </c>
      <c s="24" t="s">
        <v>324</v>
      </c>
      <c s="25" t="s">
        <v>93</v>
      </c>
      <c s="26">
        <v>28.495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43</v>
      </c>
      <c r="E247" s="29" t="s">
        <v>325</v>
      </c>
    </row>
    <row r="248" spans="1:5" ht="51">
      <c r="A248" s="30" t="s">
        <v>45</v>
      </c>
      <c r="E248" s="31" t="s">
        <v>326</v>
      </c>
    </row>
    <row r="249" spans="1:5" ht="51">
      <c r="A249" t="s">
        <v>47</v>
      </c>
      <c r="E249" s="29" t="s">
        <v>327</v>
      </c>
    </row>
    <row r="250" spans="1:16" ht="12.75">
      <c r="A250" s="18" t="s">
        <v>38</v>
      </c>
      <c s="23" t="s">
        <v>328</v>
      </c>
      <c s="23" t="s">
        <v>329</v>
      </c>
      <c s="18" t="s">
        <v>40</v>
      </c>
      <c s="24" t="s">
        <v>330</v>
      </c>
      <c s="25" t="s">
        <v>93</v>
      </c>
      <c s="26">
        <v>7.92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43</v>
      </c>
      <c r="E251" s="29" t="s">
        <v>325</v>
      </c>
    </row>
    <row r="252" spans="1:5" ht="38.25">
      <c r="A252" s="30" t="s">
        <v>45</v>
      </c>
      <c r="E252" s="31" t="s">
        <v>331</v>
      </c>
    </row>
    <row r="253" spans="1:5" ht="51">
      <c r="A253" t="s">
        <v>47</v>
      </c>
      <c r="E253" s="29" t="s">
        <v>327</v>
      </c>
    </row>
    <row r="254" spans="1:16" ht="12.75">
      <c r="A254" s="18" t="s">
        <v>38</v>
      </c>
      <c s="23" t="s">
        <v>332</v>
      </c>
      <c s="23" t="s">
        <v>333</v>
      </c>
      <c s="18" t="s">
        <v>40</v>
      </c>
      <c s="24" t="s">
        <v>334</v>
      </c>
      <c s="25" t="s">
        <v>42</v>
      </c>
      <c s="26">
        <v>2.11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12.75">
      <c r="A255" s="28" t="s">
        <v>43</v>
      </c>
      <c r="E255" s="29" t="s">
        <v>40</v>
      </c>
    </row>
    <row r="256" spans="1:5" ht="25.5">
      <c r="A256" s="30" t="s">
        <v>45</v>
      </c>
      <c r="E256" s="31" t="s">
        <v>335</v>
      </c>
    </row>
    <row r="257" spans="1:5" ht="51">
      <c r="A257" t="s">
        <v>47</v>
      </c>
      <c r="E257" s="29" t="s">
        <v>327</v>
      </c>
    </row>
    <row r="258" spans="1:16" ht="12.75">
      <c r="A258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145</v>
      </c>
      <c s="26">
        <v>33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12.75">
      <c r="A259" s="28" t="s">
        <v>43</v>
      </c>
      <c r="E259" s="29" t="s">
        <v>40</v>
      </c>
    </row>
    <row r="260" spans="1:5" ht="12.75">
      <c r="A260" s="30" t="s">
        <v>45</v>
      </c>
      <c r="E260" s="31" t="s">
        <v>339</v>
      </c>
    </row>
    <row r="261" spans="1:5" ht="63.75">
      <c r="A261" t="s">
        <v>47</v>
      </c>
      <c r="E261" s="29" t="s">
        <v>340</v>
      </c>
    </row>
    <row r="262" spans="1:16" ht="12.75">
      <c r="A262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42</v>
      </c>
      <c s="26">
        <v>0.157</v>
      </c>
      <c s="27">
        <v>0</v>
      </c>
      <c s="27">
        <f>ROUND(ROUND(H262,2)*ROUND(G262,3),2)</f>
      </c>
      <c r="O262">
        <f>(I262*21)/100</f>
      </c>
      <c t="s">
        <v>17</v>
      </c>
    </row>
    <row r="263" spans="1:5" ht="12.75">
      <c r="A263" s="28" t="s">
        <v>43</v>
      </c>
      <c r="E263" s="29" t="s">
        <v>40</v>
      </c>
    </row>
    <row r="264" spans="1:5" ht="25.5">
      <c r="A264" s="30" t="s">
        <v>45</v>
      </c>
      <c r="E264" s="31" t="s">
        <v>344</v>
      </c>
    </row>
    <row r="265" spans="1:5" ht="76.5">
      <c r="A265" t="s">
        <v>47</v>
      </c>
      <c r="E265" s="29" t="s">
        <v>345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346</v>
      </c>
      <c s="36">
        <f>0+I9+I14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346</v>
      </c>
      <c s="5"/>
      <c s="14" t="s">
        <v>347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348</v>
      </c>
      <c s="18" t="s">
        <v>40</v>
      </c>
      <c s="24" t="s">
        <v>349</v>
      </c>
      <c s="25" t="s">
        <v>51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43</v>
      </c>
      <c r="E11" s="29" t="s">
        <v>350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52</v>
      </c>
    </row>
    <row r="14" spans="1:18" ht="12.75" customHeight="1">
      <c r="A14" s="5" t="s">
        <v>36</v>
      </c>
      <c s="5"/>
      <c s="34" t="s">
        <v>33</v>
      </c>
      <c s="5"/>
      <c s="21" t="s">
        <v>257</v>
      </c>
      <c s="5"/>
      <c s="5"/>
      <c s="5"/>
      <c s="35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18" t="s">
        <v>38</v>
      </c>
      <c s="23" t="s">
        <v>17</v>
      </c>
      <c s="23" t="s">
        <v>273</v>
      </c>
      <c s="18" t="s">
        <v>351</v>
      </c>
      <c s="24" t="s">
        <v>274</v>
      </c>
      <c s="25" t="s">
        <v>73</v>
      </c>
      <c s="26">
        <v>27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51">
      <c r="A16" s="28" t="s">
        <v>43</v>
      </c>
      <c r="E16" s="29" t="s">
        <v>352</v>
      </c>
    </row>
    <row r="17" spans="1:5" ht="25.5">
      <c r="A17" s="30" t="s">
        <v>45</v>
      </c>
      <c r="E17" s="31" t="s">
        <v>353</v>
      </c>
    </row>
    <row r="18" spans="1:5" ht="76.5">
      <c r="A18" t="s">
        <v>47</v>
      </c>
      <c r="E18" s="29" t="s">
        <v>276</v>
      </c>
    </row>
    <row r="19" spans="1:16" ht="12.75">
      <c r="A19" s="18" t="s">
        <v>38</v>
      </c>
      <c s="23" t="s">
        <v>16</v>
      </c>
      <c s="23" t="s">
        <v>284</v>
      </c>
      <c s="18" t="s">
        <v>40</v>
      </c>
      <c s="24" t="s">
        <v>285</v>
      </c>
      <c s="25" t="s">
        <v>73</v>
      </c>
      <c s="26">
        <v>27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354</v>
      </c>
    </row>
    <row r="21" spans="1:5" ht="12.75">
      <c r="A21" s="30" t="s">
        <v>45</v>
      </c>
      <c r="E21" s="31" t="s">
        <v>40</v>
      </c>
    </row>
    <row r="22" spans="1:5" ht="12.75">
      <c r="A22" t="s">
        <v>47</v>
      </c>
      <c r="E22" s="29" t="s">
        <v>287</v>
      </c>
    </row>
    <row r="23" spans="1:16" ht="12.75">
      <c r="A23" s="18" t="s">
        <v>38</v>
      </c>
      <c s="23" t="s">
        <v>26</v>
      </c>
      <c s="23" t="s">
        <v>355</v>
      </c>
      <c s="18" t="s">
        <v>351</v>
      </c>
      <c s="24" t="s">
        <v>356</v>
      </c>
      <c s="25" t="s">
        <v>73</v>
      </c>
      <c s="26">
        <v>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40</v>
      </c>
    </row>
    <row r="25" spans="1:5" ht="25.5">
      <c r="A25" s="30" t="s">
        <v>45</v>
      </c>
      <c r="E25" s="31" t="s">
        <v>357</v>
      </c>
    </row>
    <row r="26" spans="1:5" ht="25.5">
      <c r="A26" t="s">
        <v>47</v>
      </c>
      <c r="E26" s="29" t="s">
        <v>358</v>
      </c>
    </row>
    <row r="27" spans="1:16" ht="12.75">
      <c r="A27" s="18" t="s">
        <v>38</v>
      </c>
      <c s="23" t="s">
        <v>28</v>
      </c>
      <c s="23" t="s">
        <v>359</v>
      </c>
      <c s="18" t="s">
        <v>40</v>
      </c>
      <c s="24" t="s">
        <v>360</v>
      </c>
      <c s="25" t="s">
        <v>73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361</v>
      </c>
    </row>
    <row r="29" spans="1:5" ht="12.75">
      <c r="A29" s="30" t="s">
        <v>45</v>
      </c>
      <c r="E29" s="31" t="s">
        <v>40</v>
      </c>
    </row>
    <row r="30" spans="1:5" ht="38.25">
      <c r="A30" t="s">
        <v>47</v>
      </c>
      <c r="E30" s="29" t="s">
        <v>362</v>
      </c>
    </row>
    <row r="31" spans="1:16" ht="12.75">
      <c r="A31" s="18" t="s">
        <v>38</v>
      </c>
      <c s="23" t="s">
        <v>30</v>
      </c>
      <c s="23" t="s">
        <v>363</v>
      </c>
      <c s="18" t="s">
        <v>351</v>
      </c>
      <c s="24" t="s">
        <v>364</v>
      </c>
      <c s="25" t="s">
        <v>73</v>
      </c>
      <c s="26">
        <v>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43</v>
      </c>
      <c r="E32" s="29" t="s">
        <v>352</v>
      </c>
    </row>
    <row r="33" spans="1:5" ht="12.75">
      <c r="A33" s="30" t="s">
        <v>45</v>
      </c>
      <c r="E33" s="31" t="s">
        <v>40</v>
      </c>
    </row>
    <row r="34" spans="1:5" ht="63.75">
      <c r="A34" t="s">
        <v>47</v>
      </c>
      <c r="E34" s="29" t="s">
        <v>365</v>
      </c>
    </row>
    <row r="35" spans="1:16" ht="12.75">
      <c r="A35" s="18" t="s">
        <v>38</v>
      </c>
      <c s="23" t="s">
        <v>67</v>
      </c>
      <c s="23" t="s">
        <v>366</v>
      </c>
      <c s="18" t="s">
        <v>40</v>
      </c>
      <c s="24" t="s">
        <v>367</v>
      </c>
      <c s="25" t="s">
        <v>73</v>
      </c>
      <c s="26">
        <v>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368</v>
      </c>
    </row>
    <row r="37" spans="1:5" ht="12.75">
      <c r="A37" s="30" t="s">
        <v>45</v>
      </c>
      <c r="E37" s="31" t="s">
        <v>40</v>
      </c>
    </row>
    <row r="38" spans="1:5" ht="25.5">
      <c r="A38" t="s">
        <v>47</v>
      </c>
      <c r="E38" s="29" t="s">
        <v>369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